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<sst xmlns="http://schemas.openxmlformats.org/spreadsheetml/2006/main" count="908" uniqueCount="281">
  <si>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</si>
  <si>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</si>
  <si>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</si>
  <si>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</si>
  <si>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</si>
  <si>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</si>
  <si>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</si>
  <si>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</si>
  <si>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</si>
  <si>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</si>
  <si>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</si>
  <si>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</si>
  <si>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</si>
  <si>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</si>
  <si>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</si>
  <si>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</si>
  <si>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</si>
  <si>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</si>
  <si>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</si>
  <si>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</si>
  <si>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</si>
  <si>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</si>
  <si>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</si>
  <si>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</si>
  <si>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</si>
  <si>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</si>
  <si>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</si>
  <si>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</si>
  <si>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</si>
  <si>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</si>
  <si>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</si>
  <si>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</si>
  <si>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</si>
  <si>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</si>
  <si>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</si>
  <si>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</si>
  <si>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</si>
  <si>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</si>
  <si>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</si>
  <si>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</si>
  <si>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</si>
  <si>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</si>
  <si>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</si>
  <si>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</si>
  <si>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</si>
  <si>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</si>
  <si>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</si>
  <si>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</si>
  <si>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</si>
  <si>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</si>
  <si>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</si>
  <si>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</si>
  <si>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</si>
  <si>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</si>
  <si>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</si>
  <si>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</si>
  <si>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</si>
  <si>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</si>
  <si>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</si>
  <si>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</si>
  <si>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</si>
  <si>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</si>
  <si>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</si>
  <si>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</si>
  <si>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</si>
  <si>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</si>
  <si>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</si>
  <si>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</si>
  <si>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</si>
  <si>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</si>
  <si>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</si>
  <si>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</si>
  <si>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</si>
  <si>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</si>
  <si>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</si>
  <si>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</si>
  <si>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</si>
  <si>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</si>
  <si>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</si>
  <si>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</si>
  <si>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</si>
  <si>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</si>
  <si>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</si>
  <si>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</si>
  <si>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</si>
  <si>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</si>
  <si>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</si>
  <si>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</si>
  <si>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</si>
  <si>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</si>
  <si>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</si>
  <si>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</si>
  <si>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</si>
  <si>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</si>
  <si>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</si>
  <si>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</si>
  <si>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</si>
  <si>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</si>
  <si>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</si>
  <si>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</si>
  <si>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</si>
  <si>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</si>
  <si>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</si>
  <si>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</si>
  <si>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</si>
  <si>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</si>
  <si>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</si>
  <si>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</si>
  <si>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</si>
  <si>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</si>
  <si>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</si>
  <si>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</si>
  <si>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</si>
  <si>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</si>
  <si>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</si>
  <si>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</si>
  <si>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</si>
  <si>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</si>
  <si>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</si>
  <si>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</si>
  <si>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</si>
  <si>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</si>
  <si>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</si>
  <si>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</si>
  <si>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</si>
  <si>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</si>
  <si>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</si>
  <si>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</si>
  <si>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</si>
  <si>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</si>
  <si>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</si>
  <si>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</si>
  <si>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</si>
  <si>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</si>
  <si>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</si>
  <si>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</si>
  <si>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</si>
  <si>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</si>
  <si>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</si>
  <si>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</si>
  <si>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</si>
  <si>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</si>
  <si>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</si>
  <si>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</si>
  <si>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</si>
  <si>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</si>
  <si>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</si>
  <si>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</si>
  <si>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</si>
  <si>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</si>
  <si>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</si>
  <si>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</si>
  <si>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</si>
  <si>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</si>
  <si>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</si>
  <si>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</si>
  <si>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</si>
  <si>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</si>
  <si>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</si>
  <si>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</si>
  <si>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</si>
  <si>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</si>
  <si>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</si>
  <si>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</si>
  <si>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</si>
  <si>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</si>
  <si>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</si>
  <si>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</si>
  <si>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</si>
  <si>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</si>
  <si>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</si>
  <si>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</si>
  <si>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</si>
  <si>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</si>
  <si>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</si>
  <si>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</si>
  <si>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</si>
  <si>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</si>
  <si>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</si>
  <si>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</si>
  <si>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</si>
  <si>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</si>
  <si>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</si>
  <si>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</si>
  <si>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</si>
  <si>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</si>
  <si>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</si>
  <si>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</si>
  <si>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</si>
  <si>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</si>
  <si>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</si>
  <si>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</si>
  <si>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</si>
  <si>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</si>
  <si>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</si>
  <si>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</si>
  <si>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</si>
  <si>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</si>
  <si>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</si>
  <si>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</si>
  <si>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</si>
  <si>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</si>
  <si>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</si>
  <si>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</si>
  <si>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</si>
  <si>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</si>
  <si>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</si>
  <si>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</si>
  <si>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</si>
  <si>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</si>
  <si>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</si>
  <si>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</si>
  <si>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</si>
  <si>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</si>
  <si>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</si>
  <si>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</si>
  <si>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</si>
  <si>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</si>
  <si>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</si>
  <si>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</si>
  <si>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</si>
  <si>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</si>
  <si>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</si>
  <si>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</si>
  <si>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</si>
  <si>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</si>
  <si>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</si>
  <si>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</si>
  <si>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</si>
  <si>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</si>
  <si>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</si>
  <si>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</si>
  <si>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</si>
  <si>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</si>
  <si>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</si>
  <si>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</si>
  <si>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</si>
  <si>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гранты, предоставляемые другим организациям и физическим лицам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</si>
  <si>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</si>
  <si>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</si>
  <si>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</si>
  <si>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</si>
  <si>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</si>
  <si>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</si>
  <si>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</si>
  <si>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</si>
  <si>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</si>
  <si>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</si>
  <si>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</si>
  <si>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</si>
  <si>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</si>
  <si>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</si>
  <si>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</si>
  <si>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</si>
  <si>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</si>
  <si>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</si>
  <si>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</si>
  <si>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</si>
  <si>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</si>
  <si>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</si>
  <si>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</si>
  <si>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</si>
  <si>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</si>
  <si>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</si>
  <si>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</si>
  <si>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</si>
  <si>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</si>
  <si>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Никонорова О.М.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</si>
  <si>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</si>
  <si>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</si>
  <si>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</si>
  <si>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</si>
  <si>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</si>
  <si>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</si>
  <si>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</si>
  <si>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</si>
  <si>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марта</t>
  </si>
  <si>
    <t>01.03.2023</t>
  </si>
  <si>
    <t>от 01 марта 2023 года</t>
  </si>
  <si>
    <t>0510310000</t>
  </si>
  <si>
    <t>0552010000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</si>
</sst>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3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7" borderId="20" xfId="0" applyNumberFormat="1" applyFon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4" fontId="2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7" fillId="31" borderId="19" xfId="0" applyFont="1" applyFill="1" applyBorder="1" applyAlignment="1">
      <alignment horizontal="center"/>
    </xf>
    <xf numFmtId="0" fontId="7" fillId="31" borderId="25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4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5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4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29" xfId="0" applyFont="1" applyFill="1" applyBorder="1" applyAlignment="1">
      <alignment horizontal="center"/>
    </xf>
    <xf numFmtId="0" fontId="7" fillId="31" borderId="30" xfId="0" applyFont="1" applyFill="1" applyBorder="1" applyAlignment="1">
      <alignment horizontal="left" wrapText="1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4" fontId="7" fillId="31" borderId="31" xfId="0" applyNumberFormat="1" applyFont="1" applyFill="1" applyBorder="1" applyAlignment="1">
      <alignment horizontal="center"/>
    </xf>
    <xf numFmtId="4" fontId="7" fillId="31" borderId="3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wrapText="1" indent="3"/>
    </xf>
    <xf numFmtId="0" fontId="2" fillId="0" borderId="31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3"/>
    </xf>
    <xf numFmtId="4" fontId="7" fillId="0" borderId="19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24" xfId="0" applyFont="1" applyBorder="1" applyAlignment="1">
      <alignment horizontal="left" wrapText="1" indent="2" shrinkToFit="1"/>
    </xf>
    <xf numFmtId="0" fontId="7" fillId="0" borderId="36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24" xfId="0" applyFont="1" applyBorder="1" applyAlignment="1">
      <alignment horizontal="left" wrapText="1" indent="1"/>
    </xf>
    <xf numFmtId="0" fontId="7" fillId="0" borderId="36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24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left" vertical="top" wrapText="1" indent="1"/>
    </xf>
    <xf numFmtId="0" fontId="7" fillId="0" borderId="25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1" xfId="0" applyFont="1" applyFill="1" applyBorder="1" applyAlignment="1">
      <alignment horizontal="center"/>
    </xf>
    <xf numFmtId="4" fontId="7" fillId="31" borderId="21" xfId="0" applyNumberFormat="1" applyFont="1" applyFill="1" applyBorder="1" applyAlignment="1">
      <alignment horizontal="center"/>
    </xf>
    <xf numFmtId="4" fontId="7" fillId="31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2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24" xfId="0" applyFont="1" applyFill="1" applyBorder="1" applyAlignment="1">
      <alignment horizontal="left"/>
    </xf>
    <xf numFmtId="0" fontId="7" fillId="31" borderId="36" xfId="0" applyFont="1" applyFill="1" applyBorder="1" applyAlignment="1">
      <alignment horizontal="left"/>
    </xf>
    <xf numFmtId="0" fontId="7" fillId="31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indent="3"/>
    </xf>
    <xf numFmtId="0" fontId="2" fillId="0" borderId="25" xfId="0" applyFont="1" applyBorder="1" applyAlignment="1">
      <alignment horizontal="left" wrapText="1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wrapText="1" indent="3"/>
    </xf>
    <xf numFmtId="0" fontId="2" fillId="0" borderId="31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24" xfId="0" applyNumberFormat="1" applyFont="1" applyFill="1" applyBorder="1" applyAlignment="1">
      <alignment horizontal="center" vertical="center" wrapText="1"/>
    </xf>
    <xf numFmtId="4" fontId="7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7"/>
  <sheetViews>
    <sheetView showGridLines="0" tabSelected="1" zoomScaleSheetLayoutView="70" workbookViewId="0" topLeftCell="A1">
      <selection activeCell="BT40" sqref="BT40:BZ40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09" t="s">
        <v>39</v>
      </c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57:78" ht="33" customHeight="1">
      <c r="BE2" s="110" t="s">
        <v>263</v>
      </c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0"/>
      <c r="BG4" s="90"/>
      <c r="BH4" s="90"/>
      <c r="BI4" s="90"/>
      <c r="BJ4" s="90"/>
      <c r="BK4" s="90"/>
      <c r="BL4" s="90"/>
      <c r="BM4" s="90"/>
      <c r="BN4" s="2"/>
      <c r="BO4" s="89" t="s">
        <v>238</v>
      </c>
      <c r="BP4" s="90"/>
      <c r="BQ4" s="90"/>
      <c r="BR4" s="90"/>
      <c r="BS4" s="90"/>
      <c r="BT4" s="90"/>
      <c r="BU4" s="90"/>
      <c r="BV4" s="90"/>
      <c r="BW4" s="90"/>
      <c r="BX4" s="90"/>
      <c r="BY4" s="90"/>
    </row>
    <row r="5" spans="58:77" ht="13.5" customHeight="1">
      <c r="BF5" s="112" t="s">
        <v>40</v>
      </c>
      <c r="BG5" s="112"/>
      <c r="BH5" s="112"/>
      <c r="BI5" s="112"/>
      <c r="BJ5" s="112"/>
      <c r="BK5" s="112"/>
      <c r="BL5" s="112"/>
      <c r="BM5" s="112"/>
      <c r="BN5" s="1"/>
      <c r="BO5" s="112" t="s">
        <v>41</v>
      </c>
      <c r="BP5" s="112"/>
      <c r="BQ5" s="112"/>
      <c r="BR5" s="112"/>
      <c r="BS5" s="112"/>
      <c r="BT5" s="112"/>
      <c r="BU5" s="112"/>
      <c r="BV5" s="112"/>
      <c r="BW5" s="112"/>
      <c r="BX5" s="112"/>
      <c r="BY5" s="112"/>
    </row>
    <row r="6" spans="57:73" ht="11.25" customHeight="1">
      <c r="BE6" t="s">
        <v>42</v>
      </c>
      <c r="BF6" s="102" t="s">
        <v>219</v>
      </c>
      <c r="BG6" s="103"/>
      <c r="BH6" s="43" t="s">
        <v>42</v>
      </c>
      <c r="BI6" s="102" t="s">
        <v>276</v>
      </c>
      <c r="BJ6" s="103"/>
      <c r="BK6" s="103"/>
      <c r="BL6" s="103"/>
      <c r="BM6" s="103"/>
      <c r="BN6" s="103"/>
      <c r="BO6" s="103"/>
      <c r="BP6" s="103"/>
      <c r="BQ6" s="113">
        <v>20</v>
      </c>
      <c r="BR6" s="113"/>
      <c r="BS6" s="89" t="s">
        <v>242</v>
      </c>
      <c r="BT6" s="90"/>
      <c r="BU6" t="s">
        <v>43</v>
      </c>
    </row>
    <row r="7" spans="35:36" ht="15">
      <c r="AI7" s="4"/>
      <c r="AJ7" s="4"/>
    </row>
    <row r="8" spans="1:78" ht="14.25" customHeight="1">
      <c r="A8" s="69" t="s">
        <v>235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3"/>
      <c r="BR8" s="3"/>
      <c r="BS8" s="104" t="s">
        <v>0</v>
      </c>
      <c r="BT8" s="104"/>
      <c r="BU8" s="104"/>
      <c r="BV8" s="104"/>
      <c r="BW8" s="104"/>
      <c r="BX8" s="104"/>
      <c r="BY8" s="104"/>
      <c r="BZ8" s="104"/>
    </row>
    <row r="9" spans="1:78" ht="15.75" customHeight="1" thickBot="1">
      <c r="A9" s="67" t="s">
        <v>269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S9" s="105"/>
      <c r="BT9" s="105"/>
      <c r="BU9" s="105"/>
      <c r="BV9" s="105"/>
      <c r="BW9" s="105"/>
      <c r="BX9" s="105"/>
      <c r="BY9" s="105"/>
      <c r="BZ9" s="105"/>
    </row>
    <row r="10" spans="24:78" ht="12.75">
      <c r="X10" s="2"/>
      <c r="Y10" s="2"/>
      <c r="Z10" s="2"/>
      <c r="AA10" s="2"/>
      <c r="AB10" s="91" t="s">
        <v>278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28"/>
      <c r="AV10" s="28"/>
      <c r="AW10" s="29"/>
      <c r="AX10" s="29"/>
      <c r="AY10" s="29"/>
      <c r="BH10" s="97" t="s">
        <v>1</v>
      </c>
      <c r="BI10" s="97"/>
      <c r="BJ10" s="97"/>
      <c r="BK10" s="97"/>
      <c r="BL10" s="97"/>
      <c r="BM10" s="97"/>
      <c r="BN10" s="97"/>
      <c r="BO10" s="97"/>
      <c r="BP10" s="97"/>
      <c r="BQ10" s="97"/>
      <c r="BR10" s="98"/>
      <c r="BS10" s="106" t="s">
        <v>277</v>
      </c>
      <c r="BT10" s="107"/>
      <c r="BU10" s="107"/>
      <c r="BV10" s="107"/>
      <c r="BW10" s="107"/>
      <c r="BX10" s="107"/>
      <c r="BY10" s="107"/>
      <c r="BZ10" s="108"/>
    </row>
    <row r="11" spans="1:78" ht="12.75">
      <c r="A11" s="5" t="s">
        <v>9</v>
      </c>
      <c r="BH11" s="97" t="s">
        <v>2</v>
      </c>
      <c r="BI11" s="97"/>
      <c r="BJ11" s="97"/>
      <c r="BK11" s="97"/>
      <c r="BL11" s="97"/>
      <c r="BM11" s="97"/>
      <c r="BN11" s="97"/>
      <c r="BO11" s="97"/>
      <c r="BP11" s="97"/>
      <c r="BQ11" s="97"/>
      <c r="BR11" s="98"/>
      <c r="BS11" s="93" t="s">
        <v>256</v>
      </c>
      <c r="BT11" s="86"/>
      <c r="BU11" s="86"/>
      <c r="BV11" s="86"/>
      <c r="BW11" s="86"/>
      <c r="BX11" s="86"/>
      <c r="BY11" s="86"/>
      <c r="BZ11" s="87"/>
    </row>
    <row r="12" spans="1:78" ht="12.75">
      <c r="A12" s="5" t="s">
        <v>8</v>
      </c>
      <c r="N12" s="89" t="s">
        <v>208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9" t="s">
        <v>3</v>
      </c>
      <c r="BI12" s="99"/>
      <c r="BJ12" s="99"/>
      <c r="BK12" s="99"/>
      <c r="BL12" s="99"/>
      <c r="BM12" s="99"/>
      <c r="BN12" s="99"/>
      <c r="BO12" s="99"/>
      <c r="BP12" s="99"/>
      <c r="BQ12" s="99"/>
      <c r="BR12" s="100"/>
      <c r="BS12" s="85" t="s">
        <v>206</v>
      </c>
      <c r="BT12" s="86"/>
      <c r="BU12" s="86"/>
      <c r="BV12" s="86"/>
      <c r="BW12" s="86"/>
      <c r="BX12" s="86"/>
      <c r="BY12" s="86"/>
      <c r="BZ12" s="87"/>
    </row>
    <row r="13" spans="60:78" ht="12.75">
      <c r="BH13" s="101" t="s">
        <v>2</v>
      </c>
      <c r="BI13" s="101"/>
      <c r="BJ13" s="101"/>
      <c r="BK13" s="101"/>
      <c r="BL13" s="101"/>
      <c r="BM13" s="101"/>
      <c r="BN13" s="101"/>
      <c r="BO13" s="101"/>
      <c r="BP13" s="101"/>
      <c r="BQ13" s="101"/>
      <c r="BR13" s="82"/>
      <c r="BS13" s="85" t="s">
        <v>221</v>
      </c>
      <c r="BT13" s="86"/>
      <c r="BU13" s="86"/>
      <c r="BV13" s="86"/>
      <c r="BW13" s="86"/>
      <c r="BX13" s="86"/>
      <c r="BY13" s="86"/>
      <c r="BZ13" s="87"/>
    </row>
    <row r="14" spans="60:78" ht="12.75">
      <c r="BH14" s="82" t="s">
        <v>4</v>
      </c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5" t="s">
        <v>222</v>
      </c>
      <c r="BT14" s="86"/>
      <c r="BU14" s="86"/>
      <c r="BV14" s="86"/>
      <c r="BW14" s="86"/>
      <c r="BX14" s="86"/>
      <c r="BY14" s="86"/>
      <c r="BZ14" s="87"/>
    </row>
    <row r="15" spans="1:78" ht="24" customHeight="1">
      <c r="A15" s="5" t="s">
        <v>7</v>
      </c>
      <c r="H15" s="83" t="s">
        <v>257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2" t="s">
        <v>5</v>
      </c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5" t="s">
        <v>207</v>
      </c>
      <c r="BT15" s="86"/>
      <c r="BU15" s="86"/>
      <c r="BV15" s="86"/>
      <c r="BW15" s="86"/>
      <c r="BX15" s="86"/>
      <c r="BY15" s="86"/>
      <c r="BZ15" s="87"/>
    </row>
    <row r="16" spans="1:78" ht="13.5" thickBot="1">
      <c r="A16" s="5" t="s">
        <v>10</v>
      </c>
      <c r="BH16" s="82" t="s">
        <v>6</v>
      </c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94">
        <v>383</v>
      </c>
      <c r="BT16" s="95"/>
      <c r="BU16" s="95"/>
      <c r="BV16" s="95"/>
      <c r="BW16" s="95"/>
      <c r="BX16" s="95"/>
      <c r="BY16" s="95"/>
      <c r="BZ16" s="96"/>
    </row>
    <row r="17" spans="1:78" ht="12.75">
      <c r="A17" s="88" t="s">
        <v>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</row>
    <row r="18" spans="1:78" s="6" customFormat="1" ht="17.25" customHeight="1">
      <c r="A18" s="70" t="s">
        <v>12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8" t="s">
        <v>13</v>
      </c>
      <c r="AG18" s="78"/>
      <c r="AH18" s="78"/>
      <c r="AI18" s="78"/>
      <c r="AJ18" s="78" t="s">
        <v>125</v>
      </c>
      <c r="AK18" s="78" t="s">
        <v>121</v>
      </c>
      <c r="AL18" s="78"/>
      <c r="AM18" s="78"/>
      <c r="AN18" s="78"/>
      <c r="AO18" s="78"/>
      <c r="AP18" s="78"/>
      <c r="AQ18" s="78"/>
      <c r="AR18" s="78"/>
      <c r="AS18" s="81" t="s">
        <v>194</v>
      </c>
      <c r="AT18" s="78"/>
      <c r="AU18" s="78"/>
      <c r="AV18" s="78"/>
      <c r="AW18" s="78"/>
      <c r="AX18" s="81" t="s">
        <v>126</v>
      </c>
      <c r="AY18" s="70" t="s">
        <v>14</v>
      </c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</row>
    <row r="19" spans="1:78" s="6" customFormat="1" ht="4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 t="s">
        <v>241</v>
      </c>
      <c r="AZ19" s="78"/>
      <c r="BA19" s="78"/>
      <c r="BB19" s="78"/>
      <c r="BC19" s="78"/>
      <c r="BD19" s="78"/>
      <c r="BE19" s="78"/>
      <c r="BF19" s="78" t="s">
        <v>258</v>
      </c>
      <c r="BG19" s="78"/>
      <c r="BH19" s="78"/>
      <c r="BI19" s="78"/>
      <c r="BJ19" s="78"/>
      <c r="BK19" s="78"/>
      <c r="BL19" s="78"/>
      <c r="BM19" s="78" t="s">
        <v>271</v>
      </c>
      <c r="BN19" s="78"/>
      <c r="BO19" s="78"/>
      <c r="BP19" s="78"/>
      <c r="BQ19" s="78"/>
      <c r="BR19" s="78"/>
      <c r="BS19" s="78"/>
      <c r="BT19" s="78" t="s">
        <v>16</v>
      </c>
      <c r="BU19" s="78"/>
      <c r="BV19" s="78"/>
      <c r="BW19" s="78"/>
      <c r="BX19" s="78"/>
      <c r="BY19" s="78"/>
      <c r="BZ19" s="78"/>
    </row>
    <row r="20" spans="1:78" s="6" customFormat="1" ht="12">
      <c r="A20" s="79">
        <v>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>
        <v>2</v>
      </c>
      <c r="AG20" s="79"/>
      <c r="AH20" s="79"/>
      <c r="AI20" s="79"/>
      <c r="AJ20" s="25">
        <v>3</v>
      </c>
      <c r="AK20" s="79">
        <v>4</v>
      </c>
      <c r="AL20" s="79"/>
      <c r="AM20" s="79"/>
      <c r="AN20" s="79"/>
      <c r="AO20" s="79"/>
      <c r="AP20" s="79"/>
      <c r="AQ20" s="79"/>
      <c r="AR20" s="79"/>
      <c r="AS20" s="79">
        <v>5</v>
      </c>
      <c r="AT20" s="79"/>
      <c r="AU20" s="79"/>
      <c r="AV20" s="79"/>
      <c r="AW20" s="79"/>
      <c r="AX20" s="25">
        <v>6</v>
      </c>
      <c r="AY20" s="79">
        <v>7</v>
      </c>
      <c r="AZ20" s="79"/>
      <c r="BA20" s="79"/>
      <c r="BB20" s="79"/>
      <c r="BC20" s="79"/>
      <c r="BD20" s="79"/>
      <c r="BE20" s="79"/>
      <c r="BF20" s="79">
        <v>8</v>
      </c>
      <c r="BG20" s="79"/>
      <c r="BH20" s="79"/>
      <c r="BI20" s="79"/>
      <c r="BJ20" s="79"/>
      <c r="BK20" s="79"/>
      <c r="BL20" s="79"/>
      <c r="BM20" s="79">
        <v>9</v>
      </c>
      <c r="BN20" s="79"/>
      <c r="BO20" s="79"/>
      <c r="BP20" s="79"/>
      <c r="BQ20" s="79"/>
      <c r="BR20" s="79"/>
      <c r="BS20" s="79"/>
      <c r="BT20" s="79">
        <v>10</v>
      </c>
      <c r="BU20" s="79"/>
      <c r="BV20" s="79"/>
      <c r="BW20" s="79"/>
      <c r="BX20" s="79"/>
      <c r="BY20" s="79"/>
      <c r="BZ20" s="79"/>
    </row>
    <row r="21" spans="1:78" s="6" customFormat="1" ht="16.5" customHeight="1">
      <c r="A21" s="63" t="s">
        <v>211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53" t="s">
        <v>17</v>
      </c>
      <c r="AG21" s="53"/>
      <c r="AH21" s="53"/>
      <c r="AI21" s="53"/>
      <c r="AJ21" s="20" t="s">
        <v>21</v>
      </c>
      <c r="AK21" s="53" t="s">
        <v>21</v>
      </c>
      <c r="AL21" s="53"/>
      <c r="AM21" s="53"/>
      <c r="AN21" s="53"/>
      <c r="AO21" s="53"/>
      <c r="AP21" s="53"/>
      <c r="AQ21" s="53"/>
      <c r="AR21" s="53"/>
      <c r="AS21" s="53" t="s">
        <v>21</v>
      </c>
      <c r="AT21" s="53"/>
      <c r="AU21" s="53"/>
      <c r="AV21" s="53"/>
      <c r="AW21" s="53"/>
      <c r="AX21" s="20"/>
      <c r="AY21" s="51">
        <f>SUM(AY23:BE26)</f>
        <v>35335.36</v>
      </c>
      <c r="AZ21" s="51"/>
      <c r="BA21" s="51"/>
      <c r="BB21" s="51"/>
      <c r="BC21" s="51"/>
      <c r="BD21" s="51"/>
      <c r="BE21" s="51"/>
      <c r="BF21" s="51">
        <f>BF24</f>
        <v>0</v>
      </c>
      <c r="BG21" s="51"/>
      <c r="BH21" s="51"/>
      <c r="BI21" s="51"/>
      <c r="BJ21" s="51"/>
      <c r="BK21" s="51"/>
      <c r="BL21" s="51"/>
      <c r="BM21" s="51">
        <f>BM24</f>
        <v>0</v>
      </c>
      <c r="BN21" s="51"/>
      <c r="BO21" s="51"/>
      <c r="BP21" s="51"/>
      <c r="BQ21" s="51"/>
      <c r="BR21" s="51"/>
      <c r="BS21" s="51"/>
      <c r="BT21" s="51">
        <f>BT24</f>
        <v>0</v>
      </c>
      <c r="BU21" s="51"/>
      <c r="BV21" s="51"/>
      <c r="BW21" s="51"/>
      <c r="BX21" s="51"/>
      <c r="BY21" s="51"/>
      <c r="BZ21" s="51"/>
    </row>
    <row r="22" spans="1:78" s="6" customFormat="1" ht="16.5" customHeight="1">
      <c r="A22" s="63" t="s">
        <v>210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53"/>
      <c r="AG22" s="53"/>
      <c r="AH22" s="53"/>
      <c r="AI22" s="53"/>
      <c r="AJ22" s="20" t="s">
        <v>21</v>
      </c>
      <c r="AK22" s="53" t="s">
        <v>21</v>
      </c>
      <c r="AL22" s="53"/>
      <c r="AM22" s="53"/>
      <c r="AN22" s="53"/>
      <c r="AO22" s="53"/>
      <c r="AP22" s="53"/>
      <c r="AQ22" s="53"/>
      <c r="AR22" s="53"/>
      <c r="AS22" s="53" t="s">
        <v>21</v>
      </c>
      <c r="AT22" s="53"/>
      <c r="AU22" s="53"/>
      <c r="AV22" s="53"/>
      <c r="AW22" s="53"/>
      <c r="AX22" s="20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s="6" customFormat="1" ht="34.5" customHeight="1">
      <c r="A23" s="63" t="s">
        <v>220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53"/>
      <c r="AG23" s="53"/>
      <c r="AH23" s="53"/>
      <c r="AI23" s="53"/>
      <c r="AJ23" s="20" t="s">
        <v>21</v>
      </c>
      <c r="AK23" s="53" t="s">
        <v>21</v>
      </c>
      <c r="AL23" s="53"/>
      <c r="AM23" s="53"/>
      <c r="AN23" s="53"/>
      <c r="AO23" s="53"/>
      <c r="AP23" s="53"/>
      <c r="AQ23" s="53"/>
      <c r="AR23" s="53"/>
      <c r="AS23" s="53" t="s">
        <v>21</v>
      </c>
      <c r="AT23" s="53"/>
      <c r="AU23" s="53"/>
      <c r="AV23" s="53"/>
      <c r="AW23" s="53"/>
      <c r="AX23" s="20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</row>
    <row r="24" spans="1:78" s="6" customFormat="1" ht="23.25" customHeight="1">
      <c r="A24" s="64" t="s">
        <v>213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53" t="s">
        <v>212</v>
      </c>
      <c r="AG24" s="53"/>
      <c r="AH24" s="53"/>
      <c r="AI24" s="53"/>
      <c r="AJ24" s="20" t="s">
        <v>21</v>
      </c>
      <c r="AK24" s="53" t="s">
        <v>21</v>
      </c>
      <c r="AL24" s="53"/>
      <c r="AM24" s="53"/>
      <c r="AN24" s="53"/>
      <c r="AO24" s="53"/>
      <c r="AP24" s="53"/>
      <c r="AQ24" s="53"/>
      <c r="AR24" s="53"/>
      <c r="AS24" s="53" t="s">
        <v>21</v>
      </c>
      <c r="AT24" s="53"/>
      <c r="AU24" s="53"/>
      <c r="AV24" s="53"/>
      <c r="AW24" s="53"/>
      <c r="AX24" s="20"/>
      <c r="AY24" s="51">
        <v>0</v>
      </c>
      <c r="AZ24" s="51"/>
      <c r="BA24" s="51"/>
      <c r="BB24" s="51"/>
      <c r="BC24" s="51"/>
      <c r="BD24" s="51"/>
      <c r="BE24" s="51"/>
      <c r="BF24" s="51">
        <v>0</v>
      </c>
      <c r="BG24" s="51"/>
      <c r="BH24" s="51"/>
      <c r="BI24" s="51"/>
      <c r="BJ24" s="51"/>
      <c r="BK24" s="51"/>
      <c r="BL24" s="51"/>
      <c r="BM24" s="51">
        <v>0</v>
      </c>
      <c r="BN24" s="51"/>
      <c r="BO24" s="51"/>
      <c r="BP24" s="51"/>
      <c r="BQ24" s="51"/>
      <c r="BR24" s="51"/>
      <c r="BS24" s="51"/>
      <c r="BT24" s="51">
        <v>0</v>
      </c>
      <c r="BU24" s="51"/>
      <c r="BV24" s="51"/>
      <c r="BW24" s="51"/>
      <c r="BX24" s="51"/>
      <c r="BY24" s="51"/>
      <c r="BZ24" s="51"/>
    </row>
    <row r="25" spans="1:78" s="6" customFormat="1" ht="36.75" customHeight="1">
      <c r="A25" s="64" t="s">
        <v>209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3" t="s">
        <v>17</v>
      </c>
      <c r="AG25" s="53"/>
      <c r="AH25" s="53"/>
      <c r="AI25" s="53"/>
      <c r="AJ25" s="20" t="s">
        <v>21</v>
      </c>
      <c r="AK25" s="53" t="s">
        <v>21</v>
      </c>
      <c r="AL25" s="53"/>
      <c r="AM25" s="53"/>
      <c r="AN25" s="53"/>
      <c r="AO25" s="53"/>
      <c r="AP25" s="53"/>
      <c r="AQ25" s="53"/>
      <c r="AR25" s="53"/>
      <c r="AS25" s="53" t="s">
        <v>21</v>
      </c>
      <c r="AT25" s="53"/>
      <c r="AU25" s="53"/>
      <c r="AV25" s="53"/>
      <c r="AW25" s="53"/>
      <c r="AX25" s="20"/>
      <c r="AY25" s="51">
        <v>34004.19</v>
      </c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</row>
    <row r="26" spans="1:78" s="6" customFormat="1" ht="36.75" customHeight="1">
      <c r="A26" s="64" t="s">
        <v>209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3" t="s">
        <v>17</v>
      </c>
      <c r="AG26" s="53"/>
      <c r="AH26" s="53"/>
      <c r="AI26" s="53"/>
      <c r="AJ26" s="20" t="s">
        <v>21</v>
      </c>
      <c r="AK26" s="53" t="s">
        <v>21</v>
      </c>
      <c r="AL26" s="53"/>
      <c r="AM26" s="53"/>
      <c r="AN26" s="53"/>
      <c r="AO26" s="53"/>
      <c r="AP26" s="53"/>
      <c r="AQ26" s="53"/>
      <c r="AR26" s="53"/>
      <c r="AS26" s="53" t="s">
        <v>21</v>
      </c>
      <c r="AT26" s="53"/>
      <c r="AU26" s="53"/>
      <c r="AV26" s="53"/>
      <c r="AW26" s="53"/>
      <c r="AX26" s="20" t="s">
        <v>259</v>
      </c>
      <c r="AY26" s="51">
        <v>1331.17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78" s="6" customFormat="1" ht="12">
      <c r="A27" s="64" t="s">
        <v>204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3" t="s">
        <v>18</v>
      </c>
      <c r="AG27" s="53"/>
      <c r="AH27" s="53"/>
      <c r="AI27" s="53"/>
      <c r="AJ27" s="20" t="s">
        <v>21</v>
      </c>
      <c r="AK27" s="53" t="s">
        <v>21</v>
      </c>
      <c r="AL27" s="53"/>
      <c r="AM27" s="53"/>
      <c r="AN27" s="53"/>
      <c r="AO27" s="53"/>
      <c r="AP27" s="53"/>
      <c r="AQ27" s="53"/>
      <c r="AR27" s="53"/>
      <c r="AS27" s="53" t="s">
        <v>21</v>
      </c>
      <c r="AT27" s="53"/>
      <c r="AU27" s="53"/>
      <c r="AV27" s="53"/>
      <c r="AW27" s="53"/>
      <c r="AX27" s="20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</row>
    <row r="28" spans="1:78" s="6" customFormat="1" ht="12">
      <c r="A28" s="80" t="s">
        <v>223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75" t="s">
        <v>19</v>
      </c>
      <c r="AG28" s="75"/>
      <c r="AH28" s="75"/>
      <c r="AI28" s="75"/>
      <c r="AJ28" s="24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24"/>
      <c r="AY28" s="65">
        <f>AY29+AY30+AY43+AY45+AY48+AY51</f>
        <v>31919143</v>
      </c>
      <c r="AZ28" s="65"/>
      <c r="BA28" s="65"/>
      <c r="BB28" s="65"/>
      <c r="BC28" s="65"/>
      <c r="BD28" s="65"/>
      <c r="BE28" s="65"/>
      <c r="BF28" s="65">
        <f>BF29+BF30+BF43+BF45+BF48+BF51</f>
        <v>31925381.4</v>
      </c>
      <c r="BG28" s="65"/>
      <c r="BH28" s="65"/>
      <c r="BI28" s="65"/>
      <c r="BJ28" s="65"/>
      <c r="BK28" s="65"/>
      <c r="BL28" s="65"/>
      <c r="BM28" s="65">
        <f>BM29+BM30+BM43+BM45+BM48+BM51</f>
        <v>32765339.4</v>
      </c>
      <c r="BN28" s="65"/>
      <c r="BO28" s="65"/>
      <c r="BP28" s="65"/>
      <c r="BQ28" s="65"/>
      <c r="BR28" s="65"/>
      <c r="BS28" s="65"/>
      <c r="BT28" s="65">
        <f>BT29+BT30+BT43+BT45+BT48+BT51</f>
        <v>0</v>
      </c>
      <c r="BU28" s="65"/>
      <c r="BV28" s="65"/>
      <c r="BW28" s="65"/>
      <c r="BX28" s="65"/>
      <c r="BY28" s="65"/>
      <c r="BZ28" s="65"/>
    </row>
    <row r="29" spans="1:78" s="6" customFormat="1" ht="12.75" customHeight="1">
      <c r="A29" s="58" t="s">
        <v>130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6" t="s">
        <v>20</v>
      </c>
      <c r="AG29" s="56"/>
      <c r="AH29" s="56"/>
      <c r="AI29" s="56"/>
      <c r="AJ29" s="21" t="s">
        <v>21</v>
      </c>
      <c r="AK29" s="56" t="s">
        <v>22</v>
      </c>
      <c r="AL29" s="56"/>
      <c r="AM29" s="56"/>
      <c r="AN29" s="56"/>
      <c r="AO29" s="56"/>
      <c r="AP29" s="56"/>
      <c r="AQ29" s="56"/>
      <c r="AR29" s="56"/>
      <c r="AS29" s="56" t="s">
        <v>21</v>
      </c>
      <c r="AT29" s="56"/>
      <c r="AU29" s="56"/>
      <c r="AV29" s="56"/>
      <c r="AW29" s="56"/>
      <c r="AX29" s="21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</row>
    <row r="30" spans="1:78" s="6" customFormat="1" ht="28.5" customHeight="1">
      <c r="A30" s="68" t="s">
        <v>224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56" t="s">
        <v>24</v>
      </c>
      <c r="AG30" s="56"/>
      <c r="AH30" s="56"/>
      <c r="AI30" s="56"/>
      <c r="AJ30" s="21" t="s">
        <v>21</v>
      </c>
      <c r="AK30" s="56" t="s">
        <v>23</v>
      </c>
      <c r="AL30" s="56"/>
      <c r="AM30" s="56"/>
      <c r="AN30" s="56"/>
      <c r="AO30" s="56"/>
      <c r="AP30" s="56"/>
      <c r="AQ30" s="56"/>
      <c r="AR30" s="56"/>
      <c r="AS30" s="56" t="s">
        <v>21</v>
      </c>
      <c r="AT30" s="56"/>
      <c r="AU30" s="56"/>
      <c r="AV30" s="56"/>
      <c r="AW30" s="56"/>
      <c r="AX30" s="21"/>
      <c r="AY30" s="57">
        <f>AY31+AY39</f>
        <v>30717919</v>
      </c>
      <c r="AZ30" s="57"/>
      <c r="BA30" s="57"/>
      <c r="BB30" s="57"/>
      <c r="BC30" s="57"/>
      <c r="BD30" s="57"/>
      <c r="BE30" s="57"/>
      <c r="BF30" s="57">
        <f>BF31+BF39</f>
        <v>31627527</v>
      </c>
      <c r="BG30" s="57"/>
      <c r="BH30" s="57"/>
      <c r="BI30" s="57"/>
      <c r="BJ30" s="57"/>
      <c r="BK30" s="57"/>
      <c r="BL30" s="57"/>
      <c r="BM30" s="57">
        <f>BM31+BM39</f>
        <v>32466363</v>
      </c>
      <c r="BN30" s="57"/>
      <c r="BO30" s="57"/>
      <c r="BP30" s="57"/>
      <c r="BQ30" s="57"/>
      <c r="BR30" s="57"/>
      <c r="BS30" s="57"/>
      <c r="BT30" s="57">
        <f>BT33+BT40+BT34</f>
        <v>0</v>
      </c>
      <c r="BU30" s="57"/>
      <c r="BV30" s="57"/>
      <c r="BW30" s="57"/>
      <c r="BX30" s="57"/>
      <c r="BY30" s="57"/>
      <c r="BZ30" s="57"/>
    </row>
    <row r="31" spans="1:78" s="6" customFormat="1" ht="28.5" customHeight="1">
      <c r="A31" s="52" t="s">
        <v>225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4" t="s">
        <v>25</v>
      </c>
      <c r="AG31" s="54"/>
      <c r="AH31" s="54"/>
      <c r="AI31" s="54"/>
      <c r="AJ31" s="20" t="s">
        <v>21</v>
      </c>
      <c r="AK31" s="62">
        <v>130</v>
      </c>
      <c r="AL31" s="53"/>
      <c r="AM31" s="53"/>
      <c r="AN31" s="53"/>
      <c r="AO31" s="53"/>
      <c r="AP31" s="53"/>
      <c r="AQ31" s="53"/>
      <c r="AR31" s="53"/>
      <c r="AS31" s="54" t="s">
        <v>21</v>
      </c>
      <c r="AT31" s="53"/>
      <c r="AU31" s="53"/>
      <c r="AV31" s="53"/>
      <c r="AW31" s="53"/>
      <c r="AX31" s="20"/>
      <c r="AY31" s="51">
        <f>SUM(AY33:BE38)</f>
        <v>26023073</v>
      </c>
      <c r="AZ31" s="51"/>
      <c r="BA31" s="51"/>
      <c r="BB31" s="51"/>
      <c r="BC31" s="51"/>
      <c r="BD31" s="51"/>
      <c r="BE31" s="51"/>
      <c r="BF31" s="51">
        <f>SUM(BF33:BL38)</f>
        <v>26759580</v>
      </c>
      <c r="BG31" s="51"/>
      <c r="BH31" s="51"/>
      <c r="BI31" s="51"/>
      <c r="BJ31" s="51"/>
      <c r="BK31" s="51"/>
      <c r="BL31" s="51"/>
      <c r="BM31" s="51">
        <f>SUM(BM33:BS38)</f>
        <v>27432383</v>
      </c>
      <c r="BN31" s="51"/>
      <c r="BO31" s="51"/>
      <c r="BP31" s="51"/>
      <c r="BQ31" s="51"/>
      <c r="BR31" s="51"/>
      <c r="BS31" s="51"/>
      <c r="BT31" s="51">
        <f>BT33+BT34</f>
        <v>0</v>
      </c>
      <c r="BU31" s="51"/>
      <c r="BV31" s="51"/>
      <c r="BW31" s="51"/>
      <c r="BX31" s="51"/>
      <c r="BY31" s="51"/>
      <c r="BZ31" s="51"/>
    </row>
    <row r="32" spans="1:78" s="6" customFormat="1" ht="12">
      <c r="A32" s="52" t="s">
        <v>210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120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</row>
    <row r="33" spans="1:78" s="6" customFormat="1" ht="26.25" customHeight="1">
      <c r="A33" s="52" t="s">
        <v>132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4" t="s">
        <v>226</v>
      </c>
      <c r="AG33" s="54"/>
      <c r="AH33" s="54"/>
      <c r="AI33" s="54"/>
      <c r="AJ33" s="20" t="s">
        <v>21</v>
      </c>
      <c r="AK33" s="62">
        <v>130</v>
      </c>
      <c r="AL33" s="53"/>
      <c r="AM33" s="53"/>
      <c r="AN33" s="53"/>
      <c r="AO33" s="53"/>
      <c r="AP33" s="53"/>
      <c r="AQ33" s="53"/>
      <c r="AR33" s="53"/>
      <c r="AS33" s="54" t="s">
        <v>21</v>
      </c>
      <c r="AT33" s="53"/>
      <c r="AU33" s="53"/>
      <c r="AV33" s="53"/>
      <c r="AW33" s="53"/>
      <c r="AX33" s="20"/>
      <c r="AY33" s="51">
        <f>AY59+AY62+AY72+AY79+AY87+AY88+AY89+AY90+AY92+AY101</f>
        <v>6429150</v>
      </c>
      <c r="AZ33" s="51"/>
      <c r="BA33" s="51"/>
      <c r="BB33" s="51"/>
      <c r="BC33" s="51"/>
      <c r="BD33" s="51"/>
      <c r="BE33" s="51"/>
      <c r="BF33" s="51">
        <f>BF59+BF62+BF72+BF79+BF87+BF88+BF89+BF90+BF92+BF101</f>
        <v>6606015</v>
      </c>
      <c r="BG33" s="51"/>
      <c r="BH33" s="51"/>
      <c r="BI33" s="51"/>
      <c r="BJ33" s="51"/>
      <c r="BK33" s="51"/>
      <c r="BL33" s="51"/>
      <c r="BM33" s="51">
        <f>BM59+BM62+BM72+BM79+BM87+BM88+BM89+BM90+BM92+BM101</f>
        <v>6440296.48</v>
      </c>
      <c r="BN33" s="51"/>
      <c r="BO33" s="51"/>
      <c r="BP33" s="51"/>
      <c r="BQ33" s="51"/>
      <c r="BR33" s="51"/>
      <c r="BS33" s="51"/>
      <c r="BT33" s="51">
        <f>BT59+BT62+BT72+BT77+BT80+BT87+BT89+BT90+BT92</f>
        <v>0</v>
      </c>
      <c r="BU33" s="51"/>
      <c r="BV33" s="51"/>
      <c r="BW33" s="51"/>
      <c r="BX33" s="51"/>
      <c r="BY33" s="51"/>
      <c r="BZ33" s="51"/>
    </row>
    <row r="34" spans="1:78" s="6" customFormat="1" ht="26.25" customHeight="1">
      <c r="A34" s="52" t="s">
        <v>132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4" t="s">
        <v>227</v>
      </c>
      <c r="AG34" s="54"/>
      <c r="AH34" s="54"/>
      <c r="AI34" s="54"/>
      <c r="AJ34" s="20" t="s">
        <v>21</v>
      </c>
      <c r="AK34" s="62">
        <v>130</v>
      </c>
      <c r="AL34" s="53"/>
      <c r="AM34" s="53"/>
      <c r="AN34" s="53"/>
      <c r="AO34" s="53"/>
      <c r="AP34" s="53"/>
      <c r="AQ34" s="53"/>
      <c r="AR34" s="53"/>
      <c r="AS34" s="54" t="s">
        <v>21</v>
      </c>
      <c r="AT34" s="53"/>
      <c r="AU34" s="53"/>
      <c r="AV34" s="53"/>
      <c r="AW34" s="53"/>
      <c r="AX34" s="20" t="s">
        <v>219</v>
      </c>
      <c r="AY34" s="51">
        <f>AY60+AY63+AY73</f>
        <v>17436622</v>
      </c>
      <c r="AZ34" s="51"/>
      <c r="BA34" s="51"/>
      <c r="BB34" s="51"/>
      <c r="BC34" s="51"/>
      <c r="BD34" s="51"/>
      <c r="BE34" s="51"/>
      <c r="BF34" s="51">
        <f>BF60+BF63+BF73</f>
        <v>18170616</v>
      </c>
      <c r="BG34" s="51"/>
      <c r="BH34" s="51"/>
      <c r="BI34" s="51"/>
      <c r="BJ34" s="51"/>
      <c r="BK34" s="51"/>
      <c r="BL34" s="51"/>
      <c r="BM34" s="51">
        <f>BM60+BM63+BM73</f>
        <v>18902460</v>
      </c>
      <c r="BN34" s="51"/>
      <c r="BO34" s="51"/>
      <c r="BP34" s="51"/>
      <c r="BQ34" s="51"/>
      <c r="BR34" s="51"/>
      <c r="BS34" s="51"/>
      <c r="BT34" s="51">
        <f>BT60+BT63+BT73</f>
        <v>0</v>
      </c>
      <c r="BU34" s="51"/>
      <c r="BV34" s="51"/>
      <c r="BW34" s="51"/>
      <c r="BX34" s="51"/>
      <c r="BY34" s="51"/>
      <c r="BZ34" s="51"/>
    </row>
    <row r="35" spans="1:78" s="6" customFormat="1" ht="26.25" customHeight="1">
      <c r="A35" s="52" t="s">
        <v>132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4" t="s">
        <v>227</v>
      </c>
      <c r="AG35" s="54"/>
      <c r="AH35" s="54"/>
      <c r="AI35" s="54"/>
      <c r="AJ35" s="20" t="s">
        <v>21</v>
      </c>
      <c r="AK35" s="62">
        <v>130</v>
      </c>
      <c r="AL35" s="53"/>
      <c r="AM35" s="53"/>
      <c r="AN35" s="53"/>
      <c r="AO35" s="53"/>
      <c r="AP35" s="53"/>
      <c r="AQ35" s="53"/>
      <c r="AR35" s="53"/>
      <c r="AS35" s="54" t="s">
        <v>21</v>
      </c>
      <c r="AT35" s="53"/>
      <c r="AU35" s="53"/>
      <c r="AV35" s="53"/>
      <c r="AW35" s="53"/>
      <c r="AX35" s="20" t="s">
        <v>247</v>
      </c>
      <c r="AY35" s="51">
        <f>AY93</f>
        <v>892080</v>
      </c>
      <c r="AZ35" s="51"/>
      <c r="BA35" s="51"/>
      <c r="BB35" s="51"/>
      <c r="BC35" s="51"/>
      <c r="BD35" s="51"/>
      <c r="BE35" s="51"/>
      <c r="BF35" s="51">
        <f>BF93</f>
        <v>842112</v>
      </c>
      <c r="BG35" s="51"/>
      <c r="BH35" s="51"/>
      <c r="BI35" s="51"/>
      <c r="BJ35" s="51"/>
      <c r="BK35" s="51"/>
      <c r="BL35" s="51"/>
      <c r="BM35" s="51">
        <f>BM93</f>
        <v>875796.48</v>
      </c>
      <c r="BN35" s="51"/>
      <c r="BO35" s="51"/>
      <c r="BP35" s="51"/>
      <c r="BQ35" s="51"/>
      <c r="BR35" s="51"/>
      <c r="BS35" s="51"/>
      <c r="BT35" s="51">
        <f>BT62+BT64+BT75</f>
        <v>0</v>
      </c>
      <c r="BU35" s="51"/>
      <c r="BV35" s="51"/>
      <c r="BW35" s="51"/>
      <c r="BX35" s="51"/>
      <c r="BY35" s="51"/>
      <c r="BZ35" s="51"/>
    </row>
    <row r="36" spans="1:78" s="6" customFormat="1" ht="26.25" customHeight="1">
      <c r="A36" s="52" t="s">
        <v>132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4" t="s">
        <v>227</v>
      </c>
      <c r="AG36" s="54"/>
      <c r="AH36" s="54"/>
      <c r="AI36" s="54"/>
      <c r="AJ36" s="20" t="s">
        <v>21</v>
      </c>
      <c r="AK36" s="62">
        <v>130</v>
      </c>
      <c r="AL36" s="53"/>
      <c r="AM36" s="53"/>
      <c r="AN36" s="53"/>
      <c r="AO36" s="53"/>
      <c r="AP36" s="53"/>
      <c r="AQ36" s="53"/>
      <c r="AR36" s="53"/>
      <c r="AS36" s="54" t="s">
        <v>21</v>
      </c>
      <c r="AT36" s="53"/>
      <c r="AU36" s="53"/>
      <c r="AV36" s="53"/>
      <c r="AW36" s="53"/>
      <c r="AX36" s="20" t="s">
        <v>259</v>
      </c>
      <c r="AY36" s="51">
        <f>AY61+AY74+AY94+AY102</f>
        <v>207711</v>
      </c>
      <c r="AZ36" s="51"/>
      <c r="BA36" s="51"/>
      <c r="BB36" s="51"/>
      <c r="BC36" s="51"/>
      <c r="BD36" s="51"/>
      <c r="BE36" s="51"/>
      <c r="BF36" s="51">
        <f>BF61+BF74+BF94+BF102</f>
        <v>207711</v>
      </c>
      <c r="BG36" s="51"/>
      <c r="BH36" s="51"/>
      <c r="BI36" s="51"/>
      <c r="BJ36" s="51"/>
      <c r="BK36" s="51"/>
      <c r="BL36" s="51"/>
      <c r="BM36" s="51">
        <f>BM61+BM74+BM94+BM102</f>
        <v>207711</v>
      </c>
      <c r="BN36" s="51"/>
      <c r="BO36" s="51"/>
      <c r="BP36" s="51"/>
      <c r="BQ36" s="51"/>
      <c r="BR36" s="51"/>
      <c r="BS36" s="51"/>
      <c r="BT36" s="51">
        <f>BT63+BT65+BT76</f>
        <v>0</v>
      </c>
      <c r="BU36" s="51"/>
      <c r="BV36" s="51"/>
      <c r="BW36" s="51"/>
      <c r="BX36" s="51"/>
      <c r="BY36" s="51"/>
      <c r="BZ36" s="51"/>
    </row>
    <row r="37" spans="1:78" s="6" customFormat="1" ht="26.25" customHeight="1">
      <c r="A37" s="52" t="s">
        <v>132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4" t="s">
        <v>227</v>
      </c>
      <c r="AG37" s="54"/>
      <c r="AH37" s="54"/>
      <c r="AI37" s="54"/>
      <c r="AJ37" s="20" t="s">
        <v>21</v>
      </c>
      <c r="AK37" s="62">
        <v>130</v>
      </c>
      <c r="AL37" s="53"/>
      <c r="AM37" s="53"/>
      <c r="AN37" s="53"/>
      <c r="AO37" s="53"/>
      <c r="AP37" s="53"/>
      <c r="AQ37" s="53"/>
      <c r="AR37" s="53"/>
      <c r="AS37" s="54" t="s">
        <v>21</v>
      </c>
      <c r="AT37" s="53"/>
      <c r="AU37" s="53"/>
      <c r="AV37" s="53"/>
      <c r="AW37" s="53"/>
      <c r="AX37" s="20" t="s">
        <v>245</v>
      </c>
      <c r="AY37" s="51">
        <f>AY95+AY99+AY67</f>
        <v>330000</v>
      </c>
      <c r="AZ37" s="51"/>
      <c r="BA37" s="51"/>
      <c r="BB37" s="51"/>
      <c r="BC37" s="51"/>
      <c r="BD37" s="51"/>
      <c r="BE37" s="51"/>
      <c r="BF37" s="51">
        <f>BF95+BF99</f>
        <v>295800</v>
      </c>
      <c r="BG37" s="51"/>
      <c r="BH37" s="51"/>
      <c r="BI37" s="51"/>
      <c r="BJ37" s="51"/>
      <c r="BK37" s="51"/>
      <c r="BL37" s="51"/>
      <c r="BM37" s="51">
        <f>BM95+BM99</f>
        <v>343300</v>
      </c>
      <c r="BN37" s="51"/>
      <c r="BO37" s="51"/>
      <c r="BP37" s="51"/>
      <c r="BQ37" s="51"/>
      <c r="BR37" s="51"/>
      <c r="BS37" s="51"/>
      <c r="BT37" s="51">
        <f>BT64+BT66+BT77</f>
        <v>0</v>
      </c>
      <c r="BU37" s="51"/>
      <c r="BV37" s="51"/>
      <c r="BW37" s="51"/>
      <c r="BX37" s="51"/>
      <c r="BY37" s="51"/>
      <c r="BZ37" s="51"/>
    </row>
    <row r="38" spans="1:78" s="6" customFormat="1" ht="26.25" customHeight="1">
      <c r="A38" s="52" t="s">
        <v>132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4" t="s">
        <v>227</v>
      </c>
      <c r="AG38" s="54"/>
      <c r="AH38" s="54"/>
      <c r="AI38" s="54"/>
      <c r="AJ38" s="20" t="s">
        <v>21</v>
      </c>
      <c r="AK38" s="62">
        <v>130</v>
      </c>
      <c r="AL38" s="53"/>
      <c r="AM38" s="53"/>
      <c r="AN38" s="53"/>
      <c r="AO38" s="53"/>
      <c r="AP38" s="53"/>
      <c r="AQ38" s="53"/>
      <c r="AR38" s="53"/>
      <c r="AS38" s="54" t="s">
        <v>21</v>
      </c>
      <c r="AT38" s="53"/>
      <c r="AU38" s="53"/>
      <c r="AV38" s="53"/>
      <c r="AW38" s="53"/>
      <c r="AX38" s="20" t="s">
        <v>260</v>
      </c>
      <c r="AY38" s="51">
        <f>AY96</f>
        <v>727510</v>
      </c>
      <c r="AZ38" s="51"/>
      <c r="BA38" s="51"/>
      <c r="BB38" s="51"/>
      <c r="BC38" s="51"/>
      <c r="BD38" s="51"/>
      <c r="BE38" s="51"/>
      <c r="BF38" s="51">
        <f>BF96</f>
        <v>637326</v>
      </c>
      <c r="BG38" s="51"/>
      <c r="BH38" s="51"/>
      <c r="BI38" s="51"/>
      <c r="BJ38" s="51"/>
      <c r="BK38" s="51"/>
      <c r="BL38" s="51"/>
      <c r="BM38" s="51">
        <f>BM96</f>
        <v>662819.04</v>
      </c>
      <c r="BN38" s="51"/>
      <c r="BO38" s="51"/>
      <c r="BP38" s="51"/>
      <c r="BQ38" s="51"/>
      <c r="BR38" s="51"/>
      <c r="BS38" s="51"/>
      <c r="BT38" s="51">
        <f>BT65+BT67+BT78</f>
        <v>0</v>
      </c>
      <c r="BU38" s="51"/>
      <c r="BV38" s="51"/>
      <c r="BW38" s="51"/>
      <c r="BX38" s="51"/>
      <c r="BY38" s="51"/>
      <c r="BZ38" s="51"/>
    </row>
    <row r="39" spans="1:78" s="6" customFormat="1" ht="26.25" customHeight="1">
      <c r="A39" s="55" t="s">
        <v>261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 t="s">
        <v>26</v>
      </c>
      <c r="AG39" s="56"/>
      <c r="AH39" s="56"/>
      <c r="AI39" s="56"/>
      <c r="AJ39" s="21" t="s">
        <v>21</v>
      </c>
      <c r="AK39" s="56" t="s">
        <v>23</v>
      </c>
      <c r="AL39" s="56"/>
      <c r="AM39" s="56"/>
      <c r="AN39" s="56"/>
      <c r="AO39" s="56"/>
      <c r="AP39" s="56"/>
      <c r="AQ39" s="56"/>
      <c r="AR39" s="56"/>
      <c r="AS39" s="56" t="s">
        <v>21</v>
      </c>
      <c r="AT39" s="56"/>
      <c r="AU39" s="56"/>
      <c r="AV39" s="56"/>
      <c r="AW39" s="56"/>
      <c r="AX39" s="21"/>
      <c r="AY39" s="57">
        <f>AY40+AY41</f>
        <v>4694845.999999999</v>
      </c>
      <c r="AZ39" s="57"/>
      <c r="BA39" s="57"/>
      <c r="BB39" s="57"/>
      <c r="BC39" s="57"/>
      <c r="BD39" s="57"/>
      <c r="BE39" s="57"/>
      <c r="BF39" s="57">
        <f>BF40+BF41</f>
        <v>4867947</v>
      </c>
      <c r="BG39" s="57"/>
      <c r="BH39" s="57"/>
      <c r="BI39" s="57"/>
      <c r="BJ39" s="57"/>
      <c r="BK39" s="57"/>
      <c r="BL39" s="57"/>
      <c r="BM39" s="57">
        <f>BM40+BM41</f>
        <v>5033980</v>
      </c>
      <c r="BN39" s="57"/>
      <c r="BO39" s="57"/>
      <c r="BP39" s="57"/>
      <c r="BQ39" s="57"/>
      <c r="BR39" s="57"/>
      <c r="BS39" s="57"/>
      <c r="BT39" s="51">
        <v>0</v>
      </c>
      <c r="BU39" s="51"/>
      <c r="BV39" s="51"/>
      <c r="BW39" s="51"/>
      <c r="BX39" s="51"/>
      <c r="BY39" s="51"/>
      <c r="BZ39" s="51"/>
    </row>
    <row r="40" spans="1:78" s="6" customFormat="1" ht="24" customHeight="1">
      <c r="A40" s="52" t="s">
        <v>127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3" t="s">
        <v>128</v>
      </c>
      <c r="AG40" s="53"/>
      <c r="AH40" s="53"/>
      <c r="AI40" s="53"/>
      <c r="AJ40" s="20" t="s">
        <v>21</v>
      </c>
      <c r="AK40" s="53" t="s">
        <v>23</v>
      </c>
      <c r="AL40" s="53"/>
      <c r="AM40" s="53"/>
      <c r="AN40" s="53"/>
      <c r="AO40" s="53"/>
      <c r="AP40" s="53"/>
      <c r="AQ40" s="53"/>
      <c r="AR40" s="53"/>
      <c r="AS40" s="54" t="s">
        <v>21</v>
      </c>
      <c r="AT40" s="53"/>
      <c r="AU40" s="53"/>
      <c r="AV40" s="53"/>
      <c r="AW40" s="53"/>
      <c r="AX40" s="20"/>
      <c r="AY40" s="51">
        <f>(AY122+AY125+AY127+AY134+AY135+AY136+AY138+AY133+AY139+AY132)-AY25</f>
        <v>4694845.999999999</v>
      </c>
      <c r="AZ40" s="51"/>
      <c r="BA40" s="51"/>
      <c r="BB40" s="51"/>
      <c r="BC40" s="51"/>
      <c r="BD40" s="51"/>
      <c r="BE40" s="51"/>
      <c r="BF40" s="51">
        <f>(BF122+BF125+BF127+BF134+BF135+BF136+BF138+BF133+BF139)-BF25</f>
        <v>4867947</v>
      </c>
      <c r="BG40" s="51"/>
      <c r="BH40" s="51"/>
      <c r="BI40" s="51"/>
      <c r="BJ40" s="51"/>
      <c r="BK40" s="51"/>
      <c r="BL40" s="51"/>
      <c r="BM40" s="51">
        <f>(BM122+BM125+BM127+BM134+BM135+BM136+BM138+BM133+BM139)-BM25</f>
        <v>5033980</v>
      </c>
      <c r="BN40" s="51"/>
      <c r="BO40" s="51"/>
      <c r="BP40" s="51"/>
      <c r="BQ40" s="51"/>
      <c r="BR40" s="51"/>
      <c r="BS40" s="51"/>
      <c r="BT40" s="51">
        <f>BT119</f>
        <v>0</v>
      </c>
      <c r="BU40" s="51"/>
      <c r="BV40" s="51"/>
      <c r="BW40" s="51"/>
      <c r="BX40" s="51"/>
      <c r="BY40" s="51"/>
      <c r="BZ40" s="51"/>
    </row>
    <row r="41" spans="1:78" s="6" customFormat="1" ht="24" customHeight="1">
      <c r="A41" s="52" t="s">
        <v>127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3" t="s">
        <v>262</v>
      </c>
      <c r="AG41" s="53"/>
      <c r="AH41" s="53"/>
      <c r="AI41" s="53"/>
      <c r="AJ41" s="20" t="s">
        <v>21</v>
      </c>
      <c r="AK41" s="53" t="s">
        <v>23</v>
      </c>
      <c r="AL41" s="53"/>
      <c r="AM41" s="53"/>
      <c r="AN41" s="53"/>
      <c r="AO41" s="53"/>
      <c r="AP41" s="53"/>
      <c r="AQ41" s="53"/>
      <c r="AR41" s="53"/>
      <c r="AS41" s="54" t="s">
        <v>21</v>
      </c>
      <c r="AT41" s="53"/>
      <c r="AU41" s="53"/>
      <c r="AV41" s="53"/>
      <c r="AW41" s="53"/>
      <c r="AX41" s="20" t="s">
        <v>259</v>
      </c>
      <c r="AY41" s="51">
        <v>0</v>
      </c>
      <c r="AZ41" s="51"/>
      <c r="BA41" s="51"/>
      <c r="BB41" s="51"/>
      <c r="BC41" s="51"/>
      <c r="BD41" s="51"/>
      <c r="BE41" s="51"/>
      <c r="BF41" s="51">
        <v>0</v>
      </c>
      <c r="BG41" s="51"/>
      <c r="BH41" s="51"/>
      <c r="BI41" s="51"/>
      <c r="BJ41" s="51"/>
      <c r="BK41" s="51"/>
      <c r="BL41" s="51"/>
      <c r="BM41" s="51">
        <v>0</v>
      </c>
      <c r="BN41" s="51"/>
      <c r="BO41" s="51"/>
      <c r="BP41" s="51"/>
      <c r="BQ41" s="51"/>
      <c r="BR41" s="51"/>
      <c r="BS41" s="51"/>
      <c r="BT41" s="51">
        <f>BT120</f>
        <v>0</v>
      </c>
      <c r="BU41" s="51"/>
      <c r="BV41" s="51"/>
      <c r="BW41" s="51"/>
      <c r="BX41" s="51"/>
      <c r="BY41" s="51"/>
      <c r="BZ41" s="51"/>
    </row>
    <row r="42" spans="1:78" s="6" customFormat="1" ht="12" hidden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53" t="s">
        <v>128</v>
      </c>
      <c r="AG42" s="53"/>
      <c r="AH42" s="53"/>
      <c r="AI42" s="53"/>
      <c r="AJ42" s="20" t="s">
        <v>21</v>
      </c>
      <c r="AK42" s="53"/>
      <c r="AL42" s="53"/>
      <c r="AM42" s="53"/>
      <c r="AN42" s="53"/>
      <c r="AO42" s="53"/>
      <c r="AP42" s="53"/>
      <c r="AQ42" s="53"/>
      <c r="AR42" s="53"/>
      <c r="AS42" s="54" t="s">
        <v>21</v>
      </c>
      <c r="AT42" s="53"/>
      <c r="AU42" s="53"/>
      <c r="AV42" s="53"/>
      <c r="AW42" s="53"/>
      <c r="AX42" s="20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</row>
    <row r="43" spans="1:78" s="6" customFormat="1" ht="12">
      <c r="A43" s="58" t="s">
        <v>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6" t="s">
        <v>27</v>
      </c>
      <c r="AG43" s="56"/>
      <c r="AH43" s="56"/>
      <c r="AI43" s="56"/>
      <c r="AJ43" s="21" t="s">
        <v>21</v>
      </c>
      <c r="AK43" s="56" t="s">
        <v>44</v>
      </c>
      <c r="AL43" s="56"/>
      <c r="AM43" s="56"/>
      <c r="AN43" s="56"/>
      <c r="AO43" s="56"/>
      <c r="AP43" s="56"/>
      <c r="AQ43" s="56"/>
      <c r="AR43" s="56"/>
      <c r="AS43" s="56" t="s">
        <v>21</v>
      </c>
      <c r="AT43" s="56"/>
      <c r="AU43" s="56"/>
      <c r="AV43" s="56"/>
      <c r="AW43" s="56"/>
      <c r="AX43" s="21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</row>
    <row r="44" spans="1:78" s="6" customFormat="1" ht="1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53" t="s">
        <v>28</v>
      </c>
      <c r="AG44" s="53"/>
      <c r="AH44" s="53"/>
      <c r="AI44" s="53"/>
      <c r="AJ44" s="20"/>
      <c r="AK44" s="54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20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</row>
    <row r="45" spans="1:78" s="6" customFormat="1" ht="12">
      <c r="A45" s="58" t="s">
        <v>46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6" t="s">
        <v>29</v>
      </c>
      <c r="AG45" s="56"/>
      <c r="AH45" s="56"/>
      <c r="AI45" s="56"/>
      <c r="AJ45" s="21" t="s">
        <v>21</v>
      </c>
      <c r="AK45" s="56" t="s">
        <v>48</v>
      </c>
      <c r="AL45" s="56"/>
      <c r="AM45" s="56"/>
      <c r="AN45" s="56"/>
      <c r="AO45" s="56"/>
      <c r="AP45" s="56"/>
      <c r="AQ45" s="56"/>
      <c r="AR45" s="56"/>
      <c r="AS45" s="56" t="s">
        <v>21</v>
      </c>
      <c r="AT45" s="56"/>
      <c r="AU45" s="56"/>
      <c r="AV45" s="56"/>
      <c r="AW45" s="56"/>
      <c r="AX45" s="21"/>
      <c r="AY45" s="57">
        <f>SUM(AY46:BE47)</f>
        <v>1201224</v>
      </c>
      <c r="AZ45" s="57"/>
      <c r="BA45" s="57"/>
      <c r="BB45" s="57"/>
      <c r="BC45" s="57"/>
      <c r="BD45" s="57"/>
      <c r="BE45" s="57"/>
      <c r="BF45" s="57">
        <f>BF46</f>
        <v>297854.4</v>
      </c>
      <c r="BG45" s="57"/>
      <c r="BH45" s="57"/>
      <c r="BI45" s="57"/>
      <c r="BJ45" s="57"/>
      <c r="BK45" s="57"/>
      <c r="BL45" s="57"/>
      <c r="BM45" s="57">
        <f>BM46</f>
        <v>298976.4</v>
      </c>
      <c r="BN45" s="57"/>
      <c r="BO45" s="57"/>
      <c r="BP45" s="57"/>
      <c r="BQ45" s="57"/>
      <c r="BR45" s="57"/>
      <c r="BS45" s="57"/>
      <c r="BT45" s="57">
        <f>BT46</f>
        <v>0</v>
      </c>
      <c r="BU45" s="57"/>
      <c r="BV45" s="57"/>
      <c r="BW45" s="57"/>
      <c r="BX45" s="57"/>
      <c r="BY45" s="57"/>
      <c r="BZ45" s="57"/>
    </row>
    <row r="46" spans="1:78" s="6" customFormat="1" ht="12">
      <c r="A46" s="52" t="s">
        <v>133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3" t="s">
        <v>129</v>
      </c>
      <c r="AG46" s="53"/>
      <c r="AH46" s="53"/>
      <c r="AI46" s="53"/>
      <c r="AJ46" s="20" t="s">
        <v>21</v>
      </c>
      <c r="AK46" s="53" t="s">
        <v>48</v>
      </c>
      <c r="AL46" s="53"/>
      <c r="AM46" s="53"/>
      <c r="AN46" s="53"/>
      <c r="AO46" s="53"/>
      <c r="AP46" s="53"/>
      <c r="AQ46" s="53"/>
      <c r="AR46" s="53"/>
      <c r="AS46" s="54" t="s">
        <v>21</v>
      </c>
      <c r="AT46" s="53"/>
      <c r="AU46" s="53"/>
      <c r="AV46" s="53"/>
      <c r="AW46" s="53"/>
      <c r="AX46" s="20"/>
      <c r="AY46" s="51">
        <f>AY103</f>
        <v>1201224</v>
      </c>
      <c r="AZ46" s="51"/>
      <c r="BA46" s="51"/>
      <c r="BB46" s="51"/>
      <c r="BC46" s="51"/>
      <c r="BD46" s="51"/>
      <c r="BE46" s="51"/>
      <c r="BF46" s="51">
        <f>BF103</f>
        <v>297854.4</v>
      </c>
      <c r="BG46" s="51"/>
      <c r="BH46" s="51"/>
      <c r="BI46" s="51"/>
      <c r="BJ46" s="51"/>
      <c r="BK46" s="51"/>
      <c r="BL46" s="51"/>
      <c r="BM46" s="51">
        <f>BM103</f>
        <v>298976.4</v>
      </c>
      <c r="BN46" s="51"/>
      <c r="BO46" s="51"/>
      <c r="BP46" s="51"/>
      <c r="BQ46" s="51"/>
      <c r="BR46" s="51"/>
      <c r="BS46" s="51"/>
      <c r="BT46" s="51">
        <f>BT103</f>
        <v>0</v>
      </c>
      <c r="BU46" s="51"/>
      <c r="BV46" s="51"/>
      <c r="BW46" s="51"/>
      <c r="BX46" s="51"/>
      <c r="BY46" s="51"/>
      <c r="BZ46" s="51"/>
    </row>
    <row r="47" spans="1:78" s="6" customFormat="1" ht="12" customHeight="1">
      <c r="A47" s="59" t="s">
        <v>237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3" t="s">
        <v>129</v>
      </c>
      <c r="AG47" s="53"/>
      <c r="AH47" s="53"/>
      <c r="AI47" s="53"/>
      <c r="AJ47" s="20" t="s">
        <v>21</v>
      </c>
      <c r="AK47" s="53" t="s">
        <v>48</v>
      </c>
      <c r="AL47" s="53"/>
      <c r="AM47" s="53"/>
      <c r="AN47" s="53"/>
      <c r="AO47" s="53"/>
      <c r="AP47" s="53"/>
      <c r="AQ47" s="53"/>
      <c r="AR47" s="53"/>
      <c r="AS47" s="54" t="s">
        <v>21</v>
      </c>
      <c r="AT47" s="53"/>
      <c r="AU47" s="53"/>
      <c r="AV47" s="53"/>
      <c r="AW47" s="53"/>
      <c r="AX47" s="20"/>
      <c r="AY47" s="51">
        <v>0</v>
      </c>
      <c r="AZ47" s="51"/>
      <c r="BA47" s="51"/>
      <c r="BB47" s="51"/>
      <c r="BC47" s="51"/>
      <c r="BD47" s="51"/>
      <c r="BE47" s="51"/>
      <c r="BF47" s="51">
        <v>0</v>
      </c>
      <c r="BG47" s="51"/>
      <c r="BH47" s="51"/>
      <c r="BI47" s="51"/>
      <c r="BJ47" s="51"/>
      <c r="BK47" s="51"/>
      <c r="BL47" s="51"/>
      <c r="BM47" s="51">
        <v>0</v>
      </c>
      <c r="BN47" s="51"/>
      <c r="BO47" s="51"/>
      <c r="BP47" s="51"/>
      <c r="BQ47" s="51"/>
      <c r="BR47" s="51"/>
      <c r="BS47" s="51"/>
      <c r="BT47" s="51">
        <v>0</v>
      </c>
      <c r="BU47" s="51"/>
      <c r="BV47" s="51"/>
      <c r="BW47" s="51"/>
      <c r="BX47" s="51"/>
      <c r="BY47" s="51"/>
      <c r="BZ47" s="51"/>
    </row>
    <row r="48" spans="1:78" s="6" customFormat="1" ht="12">
      <c r="A48" s="77" t="s">
        <v>47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56" t="s">
        <v>30</v>
      </c>
      <c r="AG48" s="56"/>
      <c r="AH48" s="56"/>
      <c r="AI48" s="56"/>
      <c r="AJ48" s="21" t="s">
        <v>21</v>
      </c>
      <c r="AK48" s="56" t="s">
        <v>49</v>
      </c>
      <c r="AL48" s="56"/>
      <c r="AM48" s="56"/>
      <c r="AN48" s="56"/>
      <c r="AO48" s="56"/>
      <c r="AP48" s="56"/>
      <c r="AQ48" s="56"/>
      <c r="AR48" s="56"/>
      <c r="AS48" s="56" t="s">
        <v>21</v>
      </c>
      <c r="AT48" s="56"/>
      <c r="AU48" s="56"/>
      <c r="AV48" s="56"/>
      <c r="AW48" s="56"/>
      <c r="AX48" s="21"/>
      <c r="AY48" s="57">
        <f>AY49+AY50</f>
        <v>0</v>
      </c>
      <c r="AZ48" s="57"/>
      <c r="BA48" s="57"/>
      <c r="BB48" s="57"/>
      <c r="BC48" s="57"/>
      <c r="BD48" s="57"/>
      <c r="BE48" s="57"/>
      <c r="BF48" s="57">
        <f>BF49+BF50</f>
        <v>0</v>
      </c>
      <c r="BG48" s="57"/>
      <c r="BH48" s="57"/>
      <c r="BI48" s="57"/>
      <c r="BJ48" s="57"/>
      <c r="BK48" s="57"/>
      <c r="BL48" s="57"/>
      <c r="BM48" s="57">
        <f>BM49+BM50</f>
        <v>0</v>
      </c>
      <c r="BN48" s="57"/>
      <c r="BO48" s="57"/>
      <c r="BP48" s="57"/>
      <c r="BQ48" s="57"/>
      <c r="BR48" s="57"/>
      <c r="BS48" s="57"/>
      <c r="BT48" s="57">
        <f>BT49+BT50</f>
        <v>0</v>
      </c>
      <c r="BU48" s="57"/>
      <c r="BV48" s="57"/>
      <c r="BW48" s="57"/>
      <c r="BX48" s="57"/>
      <c r="BY48" s="57"/>
      <c r="BZ48" s="57"/>
    </row>
    <row r="49" spans="1:78" s="6" customFormat="1" ht="12" customHeight="1">
      <c r="A49" s="52" t="s">
        <v>133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3" t="s">
        <v>31</v>
      </c>
      <c r="AG49" s="53"/>
      <c r="AH49" s="53"/>
      <c r="AI49" s="53"/>
      <c r="AJ49" s="20" t="s">
        <v>21</v>
      </c>
      <c r="AK49" s="53" t="s">
        <v>49</v>
      </c>
      <c r="AL49" s="53"/>
      <c r="AM49" s="53"/>
      <c r="AN49" s="53"/>
      <c r="AO49" s="53"/>
      <c r="AP49" s="53"/>
      <c r="AQ49" s="53"/>
      <c r="AR49" s="53"/>
      <c r="AS49" s="54" t="s">
        <v>21</v>
      </c>
      <c r="AT49" s="53"/>
      <c r="AU49" s="53"/>
      <c r="AV49" s="53"/>
      <c r="AW49" s="53"/>
      <c r="AX49" s="20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</row>
    <row r="50" spans="1:78" s="6" customFormat="1" ht="12" customHeight="1">
      <c r="A50" s="59" t="s">
        <v>50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3" t="s">
        <v>32</v>
      </c>
      <c r="AG50" s="53"/>
      <c r="AH50" s="53"/>
      <c r="AI50" s="53"/>
      <c r="AJ50" s="20" t="s">
        <v>21</v>
      </c>
      <c r="AK50" s="53" t="s">
        <v>49</v>
      </c>
      <c r="AL50" s="53"/>
      <c r="AM50" s="53"/>
      <c r="AN50" s="53"/>
      <c r="AO50" s="53"/>
      <c r="AP50" s="53"/>
      <c r="AQ50" s="53"/>
      <c r="AR50" s="53"/>
      <c r="AS50" s="54" t="s">
        <v>21</v>
      </c>
      <c r="AT50" s="53"/>
      <c r="AU50" s="53"/>
      <c r="AV50" s="53"/>
      <c r="AW50" s="53"/>
      <c r="AX50" s="20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</row>
    <row r="51" spans="1:78" s="6" customFormat="1" ht="12">
      <c r="A51" s="58" t="s">
        <v>205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6" t="s">
        <v>33</v>
      </c>
      <c r="AG51" s="56"/>
      <c r="AH51" s="56"/>
      <c r="AI51" s="56"/>
      <c r="AJ51" s="21" t="s">
        <v>21</v>
      </c>
      <c r="AK51" s="56" t="s">
        <v>21</v>
      </c>
      <c r="AL51" s="56"/>
      <c r="AM51" s="56"/>
      <c r="AN51" s="56"/>
      <c r="AO51" s="56"/>
      <c r="AP51" s="56"/>
      <c r="AQ51" s="56"/>
      <c r="AR51" s="56"/>
      <c r="AS51" s="56" t="s">
        <v>21</v>
      </c>
      <c r="AT51" s="56"/>
      <c r="AU51" s="56"/>
      <c r="AV51" s="56"/>
      <c r="AW51" s="56"/>
      <c r="AX51" s="21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</row>
    <row r="52" spans="1:78" s="6" customFormat="1" ht="25.5" customHeight="1">
      <c r="A52" s="52" t="s">
        <v>134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3" t="s">
        <v>34</v>
      </c>
      <c r="AG52" s="53"/>
      <c r="AH52" s="53"/>
      <c r="AI52" s="53"/>
      <c r="AJ52" s="20" t="s">
        <v>21</v>
      </c>
      <c r="AK52" s="53" t="s">
        <v>55</v>
      </c>
      <c r="AL52" s="53"/>
      <c r="AM52" s="53"/>
      <c r="AN52" s="53"/>
      <c r="AO52" s="53"/>
      <c r="AP52" s="53"/>
      <c r="AQ52" s="53"/>
      <c r="AR52" s="53"/>
      <c r="AS52" s="54" t="s">
        <v>21</v>
      </c>
      <c r="AT52" s="53"/>
      <c r="AU52" s="53"/>
      <c r="AV52" s="53"/>
      <c r="AW52" s="53"/>
      <c r="AX52" s="20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</row>
    <row r="53" spans="1:78" s="6" customFormat="1" ht="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3"/>
      <c r="AG53" s="53"/>
      <c r="AH53" s="53"/>
      <c r="AI53" s="53"/>
      <c r="AJ53" s="20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20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</row>
    <row r="54" spans="1:78" s="22" customFormat="1" ht="12" customHeight="1">
      <c r="A54" s="76" t="s">
        <v>54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5" t="s">
        <v>35</v>
      </c>
      <c r="AG54" s="75"/>
      <c r="AH54" s="75"/>
      <c r="AI54" s="75"/>
      <c r="AJ54" s="24"/>
      <c r="AK54" s="75" t="s">
        <v>21</v>
      </c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24"/>
      <c r="AY54" s="65">
        <f>AY56+AY103+AY119</f>
        <v>31954478.36</v>
      </c>
      <c r="AZ54" s="65"/>
      <c r="BA54" s="65"/>
      <c r="BB54" s="65"/>
      <c r="BC54" s="65"/>
      <c r="BD54" s="65"/>
      <c r="BE54" s="65"/>
      <c r="BF54" s="65">
        <f>BF56+BF103+BF119</f>
        <v>31925381.4</v>
      </c>
      <c r="BG54" s="65"/>
      <c r="BH54" s="65"/>
      <c r="BI54" s="65"/>
      <c r="BJ54" s="65"/>
      <c r="BK54" s="65"/>
      <c r="BL54" s="65"/>
      <c r="BM54" s="65">
        <f>BM56+BM103+BM119</f>
        <v>32765339.4</v>
      </c>
      <c r="BN54" s="65"/>
      <c r="BO54" s="65"/>
      <c r="BP54" s="65"/>
      <c r="BQ54" s="65"/>
      <c r="BR54" s="65"/>
      <c r="BS54" s="65"/>
      <c r="BT54" s="65">
        <f>BT56+BT103+BT119</f>
        <v>0</v>
      </c>
      <c r="BU54" s="65"/>
      <c r="BV54" s="65"/>
      <c r="BW54" s="65"/>
      <c r="BX54" s="65"/>
      <c r="BY54" s="65"/>
      <c r="BZ54" s="65"/>
    </row>
    <row r="55" spans="1:78" s="6" customFormat="1" ht="12" customHeight="1">
      <c r="A55" s="58" t="s">
        <v>210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6"/>
      <c r="AG55" s="56"/>
      <c r="AH55" s="56"/>
      <c r="AI55" s="56"/>
      <c r="AJ55" s="21"/>
      <c r="AK55" s="56"/>
      <c r="AL55" s="56"/>
      <c r="AM55" s="56"/>
      <c r="AN55" s="56"/>
      <c r="AO55" s="56"/>
      <c r="AP55" s="56"/>
      <c r="AQ55" s="56"/>
      <c r="AR55" s="56"/>
      <c r="AS55" s="56" t="s">
        <v>21</v>
      </c>
      <c r="AT55" s="56"/>
      <c r="AU55" s="56"/>
      <c r="AV55" s="56"/>
      <c r="AW55" s="56"/>
      <c r="AX55" s="21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</row>
    <row r="56" spans="1:78" s="6" customFormat="1" ht="32.25" customHeight="1">
      <c r="A56" s="71" t="s">
        <v>214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2"/>
      <c r="AG56" s="72"/>
      <c r="AH56" s="72"/>
      <c r="AI56" s="72"/>
      <c r="AJ56" s="30"/>
      <c r="AK56" s="72"/>
      <c r="AL56" s="72"/>
      <c r="AM56" s="72"/>
      <c r="AN56" s="72"/>
      <c r="AO56" s="72"/>
      <c r="AP56" s="72"/>
      <c r="AQ56" s="72"/>
      <c r="AR56" s="72"/>
      <c r="AS56" s="72" t="s">
        <v>21</v>
      </c>
      <c r="AT56" s="72"/>
      <c r="AU56" s="72"/>
      <c r="AV56" s="72"/>
      <c r="AW56" s="72"/>
      <c r="AX56" s="30"/>
      <c r="AY56" s="74">
        <f>AY57+AY75+AY79+AY83</f>
        <v>26023073</v>
      </c>
      <c r="AZ56" s="74"/>
      <c r="BA56" s="74"/>
      <c r="BB56" s="74"/>
      <c r="BC56" s="74"/>
      <c r="BD56" s="74"/>
      <c r="BE56" s="74"/>
      <c r="BF56" s="74">
        <f>BF57+BF75+BF79+BF83</f>
        <v>26759580</v>
      </c>
      <c r="BG56" s="74"/>
      <c r="BH56" s="74"/>
      <c r="BI56" s="74"/>
      <c r="BJ56" s="74"/>
      <c r="BK56" s="74"/>
      <c r="BL56" s="74"/>
      <c r="BM56" s="74">
        <f>BM57+BM75+BM79+BM83</f>
        <v>27432383</v>
      </c>
      <c r="BN56" s="74"/>
      <c r="BO56" s="74"/>
      <c r="BP56" s="74"/>
      <c r="BQ56" s="74"/>
      <c r="BR56" s="74"/>
      <c r="BS56" s="74"/>
      <c r="BT56" s="74">
        <f>BT57+BT75+BT79+BT83</f>
        <v>0</v>
      </c>
      <c r="BU56" s="74"/>
      <c r="BV56" s="74"/>
      <c r="BW56" s="74"/>
      <c r="BX56" s="74"/>
      <c r="BY56" s="74"/>
      <c r="BZ56" s="74"/>
    </row>
    <row r="57" spans="1:78" s="6" customFormat="1" ht="47.25" customHeight="1">
      <c r="A57" s="58" t="s">
        <v>251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6" t="s">
        <v>36</v>
      </c>
      <c r="AG57" s="56"/>
      <c r="AH57" s="56"/>
      <c r="AI57" s="56"/>
      <c r="AJ57" s="21"/>
      <c r="AK57" s="56" t="s">
        <v>84</v>
      </c>
      <c r="AL57" s="56"/>
      <c r="AM57" s="56"/>
      <c r="AN57" s="56"/>
      <c r="AO57" s="56"/>
      <c r="AP57" s="56"/>
      <c r="AQ57" s="56"/>
      <c r="AR57" s="56"/>
      <c r="AS57" s="56" t="s">
        <v>21</v>
      </c>
      <c r="AT57" s="56"/>
      <c r="AU57" s="56"/>
      <c r="AV57" s="56"/>
      <c r="AW57" s="56"/>
      <c r="AX57" s="21"/>
      <c r="AY57" s="57">
        <f>AY58+AY64+AY69+AY71</f>
        <v>21104710</v>
      </c>
      <c r="AZ57" s="57"/>
      <c r="BA57" s="57"/>
      <c r="BB57" s="57"/>
      <c r="BC57" s="57"/>
      <c r="BD57" s="57"/>
      <c r="BE57" s="57"/>
      <c r="BF57" s="57">
        <f>BF58+BF64+BF69+BF71</f>
        <v>21955355</v>
      </c>
      <c r="BG57" s="57"/>
      <c r="BH57" s="57"/>
      <c r="BI57" s="57"/>
      <c r="BJ57" s="57"/>
      <c r="BK57" s="57"/>
      <c r="BL57" s="57"/>
      <c r="BM57" s="57">
        <f>BM58+BM64+BM69+BM71</f>
        <v>22829316</v>
      </c>
      <c r="BN57" s="57"/>
      <c r="BO57" s="57"/>
      <c r="BP57" s="57"/>
      <c r="BQ57" s="57"/>
      <c r="BR57" s="57"/>
      <c r="BS57" s="57"/>
      <c r="BT57" s="57">
        <f>BT58+BT64+BT69+BT71</f>
        <v>0</v>
      </c>
      <c r="BU57" s="57"/>
      <c r="BV57" s="57"/>
      <c r="BW57" s="57"/>
      <c r="BX57" s="57"/>
      <c r="BY57" s="57"/>
      <c r="BZ57" s="57"/>
    </row>
    <row r="58" spans="1:78" s="6" customFormat="1" ht="12" customHeight="1">
      <c r="A58" s="55" t="s">
        <v>154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 t="s">
        <v>37</v>
      </c>
      <c r="AG58" s="56"/>
      <c r="AH58" s="56"/>
      <c r="AI58" s="56"/>
      <c r="AJ58" s="21"/>
      <c r="AK58" s="56" t="s">
        <v>56</v>
      </c>
      <c r="AL58" s="56"/>
      <c r="AM58" s="56"/>
      <c r="AN58" s="56"/>
      <c r="AO58" s="56"/>
      <c r="AP58" s="56"/>
      <c r="AQ58" s="56"/>
      <c r="AR58" s="56"/>
      <c r="AS58" s="56" t="s">
        <v>21</v>
      </c>
      <c r="AT58" s="56"/>
      <c r="AU58" s="56"/>
      <c r="AV58" s="56"/>
      <c r="AW58" s="56"/>
      <c r="AX58" s="21"/>
      <c r="AY58" s="57">
        <f>SUM(AY59:BE63)</f>
        <v>16247442</v>
      </c>
      <c r="AZ58" s="57"/>
      <c r="BA58" s="57"/>
      <c r="BB58" s="57"/>
      <c r="BC58" s="57"/>
      <c r="BD58" s="57"/>
      <c r="BE58" s="57"/>
      <c r="BF58" s="57">
        <f>SUM(BF59:BL63)</f>
        <v>16916140</v>
      </c>
      <c r="BG58" s="57"/>
      <c r="BH58" s="57"/>
      <c r="BI58" s="57"/>
      <c r="BJ58" s="57"/>
      <c r="BK58" s="57"/>
      <c r="BL58" s="57"/>
      <c r="BM58" s="57">
        <f>SUM(BM59:BS63)</f>
        <v>17587386</v>
      </c>
      <c r="BN58" s="57"/>
      <c r="BO58" s="57"/>
      <c r="BP58" s="57"/>
      <c r="BQ58" s="57"/>
      <c r="BR58" s="57"/>
      <c r="BS58" s="57"/>
      <c r="BT58" s="57">
        <f>SUM(BT59:BZ63)</f>
        <v>0</v>
      </c>
      <c r="BU58" s="57"/>
      <c r="BV58" s="57"/>
      <c r="BW58" s="57"/>
      <c r="BX58" s="57"/>
      <c r="BY58" s="57"/>
      <c r="BZ58" s="57"/>
    </row>
    <row r="59" spans="1:78" s="6" customFormat="1" ht="12" customHeight="1">
      <c r="A59" s="52" t="s">
        <v>143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4" t="s">
        <v>145</v>
      </c>
      <c r="AG59" s="53"/>
      <c r="AH59" s="53"/>
      <c r="AI59" s="53"/>
      <c r="AJ59" s="20"/>
      <c r="AK59" s="53" t="s">
        <v>56</v>
      </c>
      <c r="AL59" s="53"/>
      <c r="AM59" s="53"/>
      <c r="AN59" s="53"/>
      <c r="AO59" s="53"/>
      <c r="AP59" s="53"/>
      <c r="AQ59" s="53"/>
      <c r="AR59" s="53"/>
      <c r="AS59" s="54" t="s">
        <v>140</v>
      </c>
      <c r="AT59" s="53"/>
      <c r="AU59" s="53"/>
      <c r="AV59" s="53"/>
      <c r="AW59" s="53"/>
      <c r="AX59" s="20"/>
      <c r="AY59" s="51">
        <v>2623869</v>
      </c>
      <c r="AZ59" s="51"/>
      <c r="BA59" s="51"/>
      <c r="BB59" s="51"/>
      <c r="BC59" s="51"/>
      <c r="BD59" s="51"/>
      <c r="BE59" s="51"/>
      <c r="BF59" s="51">
        <v>2728824</v>
      </c>
      <c r="BG59" s="51"/>
      <c r="BH59" s="51"/>
      <c r="BI59" s="51"/>
      <c r="BJ59" s="51"/>
      <c r="BK59" s="51"/>
      <c r="BL59" s="51"/>
      <c r="BM59" s="51">
        <v>2837977</v>
      </c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</row>
    <row r="60" spans="1:78" s="6" customFormat="1" ht="12" customHeight="1">
      <c r="A60" s="52" t="s">
        <v>143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4" t="s">
        <v>145</v>
      </c>
      <c r="AG60" s="53"/>
      <c r="AH60" s="53"/>
      <c r="AI60" s="53"/>
      <c r="AJ60" s="20"/>
      <c r="AK60" s="53" t="s">
        <v>56</v>
      </c>
      <c r="AL60" s="53"/>
      <c r="AM60" s="53"/>
      <c r="AN60" s="53"/>
      <c r="AO60" s="53"/>
      <c r="AP60" s="53"/>
      <c r="AQ60" s="53"/>
      <c r="AR60" s="53"/>
      <c r="AS60" s="54" t="s">
        <v>140</v>
      </c>
      <c r="AT60" s="53"/>
      <c r="AU60" s="53"/>
      <c r="AV60" s="53"/>
      <c r="AW60" s="53"/>
      <c r="AX60" s="20" t="s">
        <v>219</v>
      </c>
      <c r="AY60" s="51">
        <v>13238573</v>
      </c>
      <c r="AZ60" s="51"/>
      <c r="BA60" s="51"/>
      <c r="BB60" s="51"/>
      <c r="BC60" s="51"/>
      <c r="BD60" s="51"/>
      <c r="BE60" s="51"/>
      <c r="BF60" s="51">
        <v>13802316</v>
      </c>
      <c r="BG60" s="51"/>
      <c r="BH60" s="51"/>
      <c r="BI60" s="51"/>
      <c r="BJ60" s="51"/>
      <c r="BK60" s="51"/>
      <c r="BL60" s="51"/>
      <c r="BM60" s="51">
        <v>14364409</v>
      </c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</row>
    <row r="61" spans="1:78" s="6" customFormat="1" ht="12" customHeight="1">
      <c r="A61" s="52" t="s">
        <v>143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4" t="s">
        <v>145</v>
      </c>
      <c r="AG61" s="53"/>
      <c r="AH61" s="53"/>
      <c r="AI61" s="53"/>
      <c r="AJ61" s="20"/>
      <c r="AK61" s="53" t="s">
        <v>56</v>
      </c>
      <c r="AL61" s="53"/>
      <c r="AM61" s="53"/>
      <c r="AN61" s="53"/>
      <c r="AO61" s="53"/>
      <c r="AP61" s="53"/>
      <c r="AQ61" s="53"/>
      <c r="AR61" s="53"/>
      <c r="AS61" s="54" t="s">
        <v>140</v>
      </c>
      <c r="AT61" s="53"/>
      <c r="AU61" s="53"/>
      <c r="AV61" s="53"/>
      <c r="AW61" s="53"/>
      <c r="AX61" s="20" t="s">
        <v>259</v>
      </c>
      <c r="AY61" s="51">
        <v>155000</v>
      </c>
      <c r="AZ61" s="51"/>
      <c r="BA61" s="51"/>
      <c r="BB61" s="51"/>
      <c r="BC61" s="51"/>
      <c r="BD61" s="51"/>
      <c r="BE61" s="51"/>
      <c r="BF61" s="51">
        <v>155000</v>
      </c>
      <c r="BG61" s="51"/>
      <c r="BH61" s="51"/>
      <c r="BI61" s="51"/>
      <c r="BJ61" s="51"/>
      <c r="BK61" s="51"/>
      <c r="BL61" s="51"/>
      <c r="BM61" s="51">
        <v>155000</v>
      </c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</row>
    <row r="62" spans="1:78" s="6" customFormat="1" ht="12" customHeight="1">
      <c r="A62" s="52" t="s">
        <v>141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4" t="s">
        <v>155</v>
      </c>
      <c r="AG62" s="53"/>
      <c r="AH62" s="53"/>
      <c r="AI62" s="53"/>
      <c r="AJ62" s="20"/>
      <c r="AK62" s="53" t="s">
        <v>56</v>
      </c>
      <c r="AL62" s="53"/>
      <c r="AM62" s="53"/>
      <c r="AN62" s="53"/>
      <c r="AO62" s="53"/>
      <c r="AP62" s="53"/>
      <c r="AQ62" s="53"/>
      <c r="AR62" s="53"/>
      <c r="AS62" s="54" t="s">
        <v>142</v>
      </c>
      <c r="AT62" s="53"/>
      <c r="AU62" s="53"/>
      <c r="AV62" s="53"/>
      <c r="AW62" s="53"/>
      <c r="AX62" s="20"/>
      <c r="AY62" s="51">
        <v>30000</v>
      </c>
      <c r="AZ62" s="51"/>
      <c r="BA62" s="51"/>
      <c r="BB62" s="51"/>
      <c r="BC62" s="51"/>
      <c r="BD62" s="51"/>
      <c r="BE62" s="51"/>
      <c r="BF62" s="51">
        <v>30000</v>
      </c>
      <c r="BG62" s="51"/>
      <c r="BH62" s="51"/>
      <c r="BI62" s="51"/>
      <c r="BJ62" s="51"/>
      <c r="BK62" s="51"/>
      <c r="BL62" s="51"/>
      <c r="BM62" s="51">
        <v>30000</v>
      </c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</row>
    <row r="63" spans="1:78" s="6" customFormat="1" ht="12" customHeight="1">
      <c r="A63" s="52" t="s">
        <v>141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4" t="s">
        <v>155</v>
      </c>
      <c r="AG63" s="53"/>
      <c r="AH63" s="53"/>
      <c r="AI63" s="53"/>
      <c r="AJ63" s="20"/>
      <c r="AK63" s="53" t="s">
        <v>56</v>
      </c>
      <c r="AL63" s="53"/>
      <c r="AM63" s="53"/>
      <c r="AN63" s="53"/>
      <c r="AO63" s="53"/>
      <c r="AP63" s="53"/>
      <c r="AQ63" s="53"/>
      <c r="AR63" s="53"/>
      <c r="AS63" s="54" t="s">
        <v>142</v>
      </c>
      <c r="AT63" s="53"/>
      <c r="AU63" s="53"/>
      <c r="AV63" s="53"/>
      <c r="AW63" s="53"/>
      <c r="AX63" s="20" t="s">
        <v>219</v>
      </c>
      <c r="AY63" s="51">
        <v>200000</v>
      </c>
      <c r="AZ63" s="51"/>
      <c r="BA63" s="51"/>
      <c r="BB63" s="51"/>
      <c r="BC63" s="51"/>
      <c r="BD63" s="51"/>
      <c r="BE63" s="51"/>
      <c r="BF63" s="51">
        <v>200000</v>
      </c>
      <c r="BG63" s="51"/>
      <c r="BH63" s="51"/>
      <c r="BI63" s="51"/>
      <c r="BJ63" s="51"/>
      <c r="BK63" s="51"/>
      <c r="BL63" s="51"/>
      <c r="BM63" s="51">
        <v>200000</v>
      </c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</row>
    <row r="64" spans="1:78" s="22" customFormat="1" ht="24" customHeight="1">
      <c r="A64" s="73" t="s">
        <v>156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56" t="s">
        <v>38</v>
      </c>
      <c r="AG64" s="56"/>
      <c r="AH64" s="56"/>
      <c r="AI64" s="56"/>
      <c r="AJ64" s="21"/>
      <c r="AK64" s="56" t="s">
        <v>57</v>
      </c>
      <c r="AL64" s="56"/>
      <c r="AM64" s="56"/>
      <c r="AN64" s="56"/>
      <c r="AO64" s="56"/>
      <c r="AP64" s="56"/>
      <c r="AQ64" s="56"/>
      <c r="AR64" s="56"/>
      <c r="AS64" s="56" t="s">
        <v>21</v>
      </c>
      <c r="AT64" s="56"/>
      <c r="AU64" s="56"/>
      <c r="AV64" s="56"/>
      <c r="AW64" s="56"/>
      <c r="AX64" s="21"/>
      <c r="AY64" s="57">
        <f>AY65+AY66+AY67+AY68</f>
        <v>20000</v>
      </c>
      <c r="AZ64" s="57"/>
      <c r="BA64" s="57"/>
      <c r="BB64" s="57"/>
      <c r="BC64" s="57"/>
      <c r="BD64" s="57"/>
      <c r="BE64" s="57"/>
      <c r="BF64" s="57">
        <f>BF65+BF66+BF67+BF68</f>
        <v>0</v>
      </c>
      <c r="BG64" s="57"/>
      <c r="BH64" s="57"/>
      <c r="BI64" s="57"/>
      <c r="BJ64" s="57"/>
      <c r="BK64" s="57"/>
      <c r="BL64" s="57"/>
      <c r="BM64" s="57">
        <f>BM65+BM66+BM67+BM68</f>
        <v>0</v>
      </c>
      <c r="BN64" s="57"/>
      <c r="BO64" s="57"/>
      <c r="BP64" s="57"/>
      <c r="BQ64" s="57"/>
      <c r="BR64" s="57"/>
      <c r="BS64" s="57"/>
      <c r="BT64" s="57">
        <f>BT65+BT66+BT67+BT68</f>
        <v>0</v>
      </c>
      <c r="BU64" s="57"/>
      <c r="BV64" s="57"/>
      <c r="BW64" s="57"/>
      <c r="BX64" s="57"/>
      <c r="BY64" s="57"/>
      <c r="BZ64" s="57"/>
    </row>
    <row r="65" spans="1:78" s="6" customFormat="1" ht="12" customHeight="1">
      <c r="A65" s="66" t="s">
        <v>144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54" t="s">
        <v>146</v>
      </c>
      <c r="AG65" s="53"/>
      <c r="AH65" s="53"/>
      <c r="AI65" s="53"/>
      <c r="AJ65" s="20"/>
      <c r="AK65" s="53" t="s">
        <v>57</v>
      </c>
      <c r="AL65" s="53"/>
      <c r="AM65" s="53"/>
      <c r="AN65" s="53"/>
      <c r="AO65" s="53"/>
      <c r="AP65" s="53"/>
      <c r="AQ65" s="53"/>
      <c r="AR65" s="53"/>
      <c r="AS65" s="54" t="s">
        <v>149</v>
      </c>
      <c r="AT65" s="53"/>
      <c r="AU65" s="53"/>
      <c r="AV65" s="53"/>
      <c r="AW65" s="53"/>
      <c r="AX65" s="20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</row>
    <row r="66" spans="1:78" s="6" customFormat="1" ht="12" customHeight="1">
      <c r="A66" s="66" t="s">
        <v>150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54" t="s">
        <v>147</v>
      </c>
      <c r="AG66" s="53"/>
      <c r="AH66" s="53"/>
      <c r="AI66" s="53"/>
      <c r="AJ66" s="20"/>
      <c r="AK66" s="53" t="s">
        <v>57</v>
      </c>
      <c r="AL66" s="53"/>
      <c r="AM66" s="53"/>
      <c r="AN66" s="53"/>
      <c r="AO66" s="53"/>
      <c r="AP66" s="53"/>
      <c r="AQ66" s="53"/>
      <c r="AR66" s="53"/>
      <c r="AS66" s="54" t="s">
        <v>151</v>
      </c>
      <c r="AT66" s="53"/>
      <c r="AU66" s="53"/>
      <c r="AV66" s="53"/>
      <c r="AW66" s="53"/>
      <c r="AX66" s="20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</row>
    <row r="67" spans="1:78" s="6" customFormat="1" ht="12" customHeight="1">
      <c r="A67" s="66" t="s">
        <v>152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54" t="s">
        <v>148</v>
      </c>
      <c r="AG67" s="53"/>
      <c r="AH67" s="53"/>
      <c r="AI67" s="53"/>
      <c r="AJ67" s="20"/>
      <c r="AK67" s="53" t="s">
        <v>57</v>
      </c>
      <c r="AL67" s="53"/>
      <c r="AM67" s="53"/>
      <c r="AN67" s="53"/>
      <c r="AO67" s="53"/>
      <c r="AP67" s="53"/>
      <c r="AQ67" s="53"/>
      <c r="AR67" s="53"/>
      <c r="AS67" s="54" t="s">
        <v>153</v>
      </c>
      <c r="AT67" s="53"/>
      <c r="AU67" s="53"/>
      <c r="AV67" s="53"/>
      <c r="AW67" s="53"/>
      <c r="AX67" s="20" t="s">
        <v>245</v>
      </c>
      <c r="AY67" s="51">
        <v>20000</v>
      </c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78" s="6" customFormat="1" ht="12" customHeight="1">
      <c r="A68" s="66" t="s">
        <v>141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54" t="s">
        <v>157</v>
      </c>
      <c r="AG68" s="53"/>
      <c r="AH68" s="53"/>
      <c r="AI68" s="53"/>
      <c r="AJ68" s="20"/>
      <c r="AK68" s="53" t="s">
        <v>57</v>
      </c>
      <c r="AL68" s="53"/>
      <c r="AM68" s="53"/>
      <c r="AN68" s="53"/>
      <c r="AO68" s="53"/>
      <c r="AP68" s="53"/>
      <c r="AQ68" s="53"/>
      <c r="AR68" s="53"/>
      <c r="AS68" s="54" t="s">
        <v>142</v>
      </c>
      <c r="AT68" s="53"/>
      <c r="AU68" s="53"/>
      <c r="AV68" s="53"/>
      <c r="AW68" s="53"/>
      <c r="AX68" s="20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</row>
    <row r="69" spans="1:78" s="22" customFormat="1" ht="35.25" customHeight="1">
      <c r="A69" s="55" t="s">
        <v>252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6" t="s">
        <v>51</v>
      </c>
      <c r="AG69" s="56"/>
      <c r="AH69" s="56"/>
      <c r="AI69" s="56"/>
      <c r="AJ69" s="21"/>
      <c r="AK69" s="56" t="s">
        <v>58</v>
      </c>
      <c r="AL69" s="56"/>
      <c r="AM69" s="56"/>
      <c r="AN69" s="56"/>
      <c r="AO69" s="56"/>
      <c r="AP69" s="56"/>
      <c r="AQ69" s="56"/>
      <c r="AR69" s="56"/>
      <c r="AS69" s="56" t="s">
        <v>21</v>
      </c>
      <c r="AT69" s="56"/>
      <c r="AU69" s="56"/>
      <c r="AV69" s="56"/>
      <c r="AW69" s="56"/>
      <c r="AX69" s="21"/>
      <c r="AY69" s="57">
        <f>AY70</f>
        <v>0</v>
      </c>
      <c r="AZ69" s="57"/>
      <c r="BA69" s="57"/>
      <c r="BB69" s="57"/>
      <c r="BC69" s="57"/>
      <c r="BD69" s="57"/>
      <c r="BE69" s="57"/>
      <c r="BF69" s="57">
        <f>BF70</f>
        <v>0</v>
      </c>
      <c r="BG69" s="57"/>
      <c r="BH69" s="57"/>
      <c r="BI69" s="57"/>
      <c r="BJ69" s="57"/>
      <c r="BK69" s="57"/>
      <c r="BL69" s="57"/>
      <c r="BM69" s="57">
        <f>BM70</f>
        <v>0</v>
      </c>
      <c r="BN69" s="57"/>
      <c r="BO69" s="57"/>
      <c r="BP69" s="57"/>
      <c r="BQ69" s="57"/>
      <c r="BR69" s="57"/>
      <c r="BS69" s="57"/>
      <c r="BT69" s="57">
        <f>BT70</f>
        <v>0</v>
      </c>
      <c r="BU69" s="57"/>
      <c r="BV69" s="57"/>
      <c r="BW69" s="57"/>
      <c r="BX69" s="57"/>
      <c r="BY69" s="57"/>
      <c r="BZ69" s="57"/>
    </row>
    <row r="70" spans="1:78" s="6" customFormat="1" ht="12" customHeight="1">
      <c r="A70" s="66" t="s">
        <v>152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54" t="s">
        <v>158</v>
      </c>
      <c r="AG70" s="53"/>
      <c r="AH70" s="53"/>
      <c r="AI70" s="53"/>
      <c r="AJ70" s="20"/>
      <c r="AK70" s="53" t="s">
        <v>58</v>
      </c>
      <c r="AL70" s="53"/>
      <c r="AM70" s="53"/>
      <c r="AN70" s="53"/>
      <c r="AO70" s="53"/>
      <c r="AP70" s="53"/>
      <c r="AQ70" s="53"/>
      <c r="AR70" s="53"/>
      <c r="AS70" s="54" t="s">
        <v>153</v>
      </c>
      <c r="AT70" s="53"/>
      <c r="AU70" s="53"/>
      <c r="AV70" s="53"/>
      <c r="AW70" s="53"/>
      <c r="AX70" s="20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</row>
    <row r="71" spans="1:78" s="6" customFormat="1" ht="35.25" customHeight="1">
      <c r="A71" s="55" t="s">
        <v>159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6" t="s">
        <v>52</v>
      </c>
      <c r="AG71" s="56"/>
      <c r="AH71" s="56"/>
      <c r="AI71" s="56"/>
      <c r="AJ71" s="21"/>
      <c r="AK71" s="56" t="s">
        <v>59</v>
      </c>
      <c r="AL71" s="56"/>
      <c r="AM71" s="56"/>
      <c r="AN71" s="56"/>
      <c r="AO71" s="56"/>
      <c r="AP71" s="56"/>
      <c r="AQ71" s="56"/>
      <c r="AR71" s="56"/>
      <c r="AS71" s="56" t="s">
        <v>21</v>
      </c>
      <c r="AT71" s="56"/>
      <c r="AU71" s="56"/>
      <c r="AV71" s="56"/>
      <c r="AW71" s="56"/>
      <c r="AX71" s="21"/>
      <c r="AY71" s="57">
        <f>AY72+AY73+AY74</f>
        <v>4837268</v>
      </c>
      <c r="AZ71" s="57"/>
      <c r="BA71" s="57"/>
      <c r="BB71" s="57"/>
      <c r="BC71" s="57"/>
      <c r="BD71" s="57"/>
      <c r="BE71" s="57"/>
      <c r="BF71" s="57">
        <f>BF72+BF73+BF74</f>
        <v>5039215</v>
      </c>
      <c r="BG71" s="57"/>
      <c r="BH71" s="57"/>
      <c r="BI71" s="57"/>
      <c r="BJ71" s="57"/>
      <c r="BK71" s="57"/>
      <c r="BL71" s="57"/>
      <c r="BM71" s="57">
        <f>BM72+BM73+BM74</f>
        <v>5241930</v>
      </c>
      <c r="BN71" s="57"/>
      <c r="BO71" s="57"/>
      <c r="BP71" s="57"/>
      <c r="BQ71" s="57"/>
      <c r="BR71" s="57"/>
      <c r="BS71" s="57"/>
      <c r="BT71" s="57">
        <f>BT72+BT73</f>
        <v>0</v>
      </c>
      <c r="BU71" s="57"/>
      <c r="BV71" s="57"/>
      <c r="BW71" s="57"/>
      <c r="BX71" s="57"/>
      <c r="BY71" s="57"/>
      <c r="BZ71" s="57"/>
    </row>
    <row r="72" spans="1:78" s="6" customFormat="1" ht="16.5" customHeight="1">
      <c r="A72" s="52" t="s">
        <v>160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3" t="s">
        <v>53</v>
      </c>
      <c r="AG72" s="53"/>
      <c r="AH72" s="53"/>
      <c r="AI72" s="53"/>
      <c r="AJ72" s="20"/>
      <c r="AK72" s="53" t="s">
        <v>59</v>
      </c>
      <c r="AL72" s="53"/>
      <c r="AM72" s="53"/>
      <c r="AN72" s="53"/>
      <c r="AO72" s="53"/>
      <c r="AP72" s="53"/>
      <c r="AQ72" s="53"/>
      <c r="AR72" s="53"/>
      <c r="AS72" s="54" t="s">
        <v>161</v>
      </c>
      <c r="AT72" s="53"/>
      <c r="AU72" s="53"/>
      <c r="AV72" s="53"/>
      <c r="AW72" s="53"/>
      <c r="AX72" s="20"/>
      <c r="AY72" s="51">
        <v>792409</v>
      </c>
      <c r="AZ72" s="51"/>
      <c r="BA72" s="51"/>
      <c r="BB72" s="51"/>
      <c r="BC72" s="51"/>
      <c r="BD72" s="51"/>
      <c r="BE72" s="51"/>
      <c r="BF72" s="51">
        <v>824105</v>
      </c>
      <c r="BG72" s="51"/>
      <c r="BH72" s="51"/>
      <c r="BI72" s="51"/>
      <c r="BJ72" s="51"/>
      <c r="BK72" s="51"/>
      <c r="BL72" s="51"/>
      <c r="BM72" s="51">
        <v>857069</v>
      </c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</row>
    <row r="73" spans="1:78" s="6" customFormat="1" ht="15.75" customHeight="1">
      <c r="A73" s="52" t="s">
        <v>160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3" t="s">
        <v>53</v>
      </c>
      <c r="AG73" s="53"/>
      <c r="AH73" s="53"/>
      <c r="AI73" s="53"/>
      <c r="AJ73" s="20"/>
      <c r="AK73" s="53" t="s">
        <v>59</v>
      </c>
      <c r="AL73" s="53"/>
      <c r="AM73" s="53"/>
      <c r="AN73" s="53"/>
      <c r="AO73" s="53"/>
      <c r="AP73" s="53"/>
      <c r="AQ73" s="53"/>
      <c r="AR73" s="53"/>
      <c r="AS73" s="54" t="s">
        <v>161</v>
      </c>
      <c r="AT73" s="53"/>
      <c r="AU73" s="53"/>
      <c r="AV73" s="53"/>
      <c r="AW73" s="53"/>
      <c r="AX73" s="20" t="s">
        <v>219</v>
      </c>
      <c r="AY73" s="51">
        <v>3998049</v>
      </c>
      <c r="AZ73" s="51"/>
      <c r="BA73" s="51"/>
      <c r="BB73" s="51"/>
      <c r="BC73" s="51"/>
      <c r="BD73" s="51"/>
      <c r="BE73" s="51"/>
      <c r="BF73" s="51">
        <v>4168300</v>
      </c>
      <c r="BG73" s="51"/>
      <c r="BH73" s="51"/>
      <c r="BI73" s="51"/>
      <c r="BJ73" s="51"/>
      <c r="BK73" s="51"/>
      <c r="BL73" s="51"/>
      <c r="BM73" s="51">
        <v>4338051</v>
      </c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</row>
    <row r="74" spans="1:78" s="6" customFormat="1" ht="15.75" customHeight="1">
      <c r="A74" s="52" t="s">
        <v>160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3" t="s">
        <v>53</v>
      </c>
      <c r="AG74" s="53"/>
      <c r="AH74" s="53"/>
      <c r="AI74" s="53"/>
      <c r="AJ74" s="20"/>
      <c r="AK74" s="53" t="s">
        <v>59</v>
      </c>
      <c r="AL74" s="53"/>
      <c r="AM74" s="53"/>
      <c r="AN74" s="53"/>
      <c r="AO74" s="53"/>
      <c r="AP74" s="53"/>
      <c r="AQ74" s="53"/>
      <c r="AR74" s="53"/>
      <c r="AS74" s="54" t="s">
        <v>161</v>
      </c>
      <c r="AT74" s="53"/>
      <c r="AU74" s="53"/>
      <c r="AV74" s="53"/>
      <c r="AW74" s="53"/>
      <c r="AX74" s="20" t="s">
        <v>259</v>
      </c>
      <c r="AY74" s="51">
        <v>46810</v>
      </c>
      <c r="AZ74" s="51"/>
      <c r="BA74" s="51"/>
      <c r="BB74" s="51"/>
      <c r="BC74" s="51"/>
      <c r="BD74" s="51"/>
      <c r="BE74" s="51"/>
      <c r="BF74" s="51">
        <v>46810</v>
      </c>
      <c r="BG74" s="51"/>
      <c r="BH74" s="51"/>
      <c r="BI74" s="51"/>
      <c r="BJ74" s="51"/>
      <c r="BK74" s="51"/>
      <c r="BL74" s="51"/>
      <c r="BM74" s="51">
        <v>46810</v>
      </c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</row>
    <row r="75" spans="1:78" s="6" customFormat="1" ht="12" customHeight="1">
      <c r="A75" s="58" t="s">
        <v>253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6" t="s">
        <v>60</v>
      </c>
      <c r="AG75" s="56"/>
      <c r="AH75" s="56"/>
      <c r="AI75" s="56"/>
      <c r="AJ75" s="21"/>
      <c r="AK75" s="56" t="s">
        <v>67</v>
      </c>
      <c r="AL75" s="56"/>
      <c r="AM75" s="56"/>
      <c r="AN75" s="56"/>
      <c r="AO75" s="56"/>
      <c r="AP75" s="56"/>
      <c r="AQ75" s="56"/>
      <c r="AR75" s="56"/>
      <c r="AS75" s="56" t="s">
        <v>21</v>
      </c>
      <c r="AT75" s="56"/>
      <c r="AU75" s="56"/>
      <c r="AV75" s="56"/>
      <c r="AW75" s="56"/>
      <c r="AX75" s="21"/>
      <c r="AY75" s="57">
        <f>AY76</f>
        <v>0</v>
      </c>
      <c r="AZ75" s="57"/>
      <c r="BA75" s="57"/>
      <c r="BB75" s="57"/>
      <c r="BC75" s="57"/>
      <c r="BD75" s="57"/>
      <c r="BE75" s="57"/>
      <c r="BF75" s="57">
        <f>BF76</f>
        <v>0</v>
      </c>
      <c r="BG75" s="57"/>
      <c r="BH75" s="57"/>
      <c r="BI75" s="57"/>
      <c r="BJ75" s="57"/>
      <c r="BK75" s="57"/>
      <c r="BL75" s="57"/>
      <c r="BM75" s="57">
        <f>BM76</f>
        <v>0</v>
      </c>
      <c r="BN75" s="57"/>
      <c r="BO75" s="57"/>
      <c r="BP75" s="57"/>
      <c r="BQ75" s="57"/>
      <c r="BR75" s="57"/>
      <c r="BS75" s="57"/>
      <c r="BT75" s="57">
        <f>BT76</f>
        <v>0</v>
      </c>
      <c r="BU75" s="57"/>
      <c r="BV75" s="57"/>
      <c r="BW75" s="57"/>
      <c r="BX75" s="57"/>
      <c r="BY75" s="57"/>
      <c r="BZ75" s="57"/>
    </row>
    <row r="76" spans="1:78" s="6" customFormat="1" ht="22.5" customHeight="1">
      <c r="A76" s="55" t="s">
        <v>254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6" t="s">
        <v>61</v>
      </c>
      <c r="AG76" s="56"/>
      <c r="AH76" s="56"/>
      <c r="AI76" s="56"/>
      <c r="AJ76" s="21"/>
      <c r="AK76" s="56" t="s">
        <v>68</v>
      </c>
      <c r="AL76" s="56"/>
      <c r="AM76" s="56"/>
      <c r="AN76" s="56"/>
      <c r="AO76" s="56"/>
      <c r="AP76" s="56"/>
      <c r="AQ76" s="56"/>
      <c r="AR76" s="56"/>
      <c r="AS76" s="56" t="s">
        <v>21</v>
      </c>
      <c r="AT76" s="56"/>
      <c r="AU76" s="56"/>
      <c r="AV76" s="56"/>
      <c r="AW76" s="56"/>
      <c r="AX76" s="21"/>
      <c r="AY76" s="57">
        <f>AY77+AY78</f>
        <v>0</v>
      </c>
      <c r="AZ76" s="57"/>
      <c r="BA76" s="57"/>
      <c r="BB76" s="57"/>
      <c r="BC76" s="57"/>
      <c r="BD76" s="57"/>
      <c r="BE76" s="57"/>
      <c r="BF76" s="57">
        <f>BF77+BF78</f>
        <v>0</v>
      </c>
      <c r="BG76" s="57"/>
      <c r="BH76" s="57"/>
      <c r="BI76" s="57"/>
      <c r="BJ76" s="57"/>
      <c r="BK76" s="57"/>
      <c r="BL76" s="57"/>
      <c r="BM76" s="57">
        <f>BM77+BM78</f>
        <v>0</v>
      </c>
      <c r="BN76" s="57"/>
      <c r="BO76" s="57"/>
      <c r="BP76" s="57"/>
      <c r="BQ76" s="57"/>
      <c r="BR76" s="57"/>
      <c r="BS76" s="57"/>
      <c r="BT76" s="57">
        <f>BT77+BT78</f>
        <v>0</v>
      </c>
      <c r="BU76" s="57"/>
      <c r="BV76" s="57"/>
      <c r="BW76" s="57"/>
      <c r="BX76" s="57"/>
      <c r="BY76" s="57"/>
      <c r="BZ76" s="57"/>
    </row>
    <row r="77" spans="1:78" s="6" customFormat="1" ht="24.75" customHeight="1">
      <c r="A77" s="52" t="s">
        <v>163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3" t="s">
        <v>62</v>
      </c>
      <c r="AG77" s="53"/>
      <c r="AH77" s="53"/>
      <c r="AI77" s="53"/>
      <c r="AJ77" s="20"/>
      <c r="AK77" s="53" t="s">
        <v>69</v>
      </c>
      <c r="AL77" s="53"/>
      <c r="AM77" s="53"/>
      <c r="AN77" s="53"/>
      <c r="AO77" s="53"/>
      <c r="AP77" s="53"/>
      <c r="AQ77" s="53"/>
      <c r="AR77" s="53"/>
      <c r="AS77" s="54" t="s">
        <v>162</v>
      </c>
      <c r="AT77" s="53"/>
      <c r="AU77" s="53"/>
      <c r="AV77" s="53"/>
      <c r="AW77" s="53"/>
      <c r="AX77" s="20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</row>
    <row r="78" spans="1:78" s="6" customFormat="1" ht="15" customHeight="1">
      <c r="A78" s="52" t="s">
        <v>165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4" t="s">
        <v>135</v>
      </c>
      <c r="AG78" s="53"/>
      <c r="AH78" s="53"/>
      <c r="AI78" s="53"/>
      <c r="AJ78" s="20"/>
      <c r="AK78" s="54" t="s">
        <v>131</v>
      </c>
      <c r="AL78" s="53"/>
      <c r="AM78" s="53"/>
      <c r="AN78" s="53"/>
      <c r="AO78" s="53"/>
      <c r="AP78" s="53"/>
      <c r="AQ78" s="53"/>
      <c r="AR78" s="53"/>
      <c r="AS78" s="54" t="s">
        <v>164</v>
      </c>
      <c r="AT78" s="53"/>
      <c r="AU78" s="53"/>
      <c r="AV78" s="53"/>
      <c r="AW78" s="53"/>
      <c r="AX78" s="20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</row>
    <row r="79" spans="1:78" s="6" customFormat="1" ht="15" customHeight="1">
      <c r="A79" s="58" t="s">
        <v>70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6" t="s">
        <v>63</v>
      </c>
      <c r="AG79" s="56"/>
      <c r="AH79" s="56"/>
      <c r="AI79" s="56"/>
      <c r="AJ79" s="21"/>
      <c r="AK79" s="56" t="s">
        <v>72</v>
      </c>
      <c r="AL79" s="56"/>
      <c r="AM79" s="56"/>
      <c r="AN79" s="56"/>
      <c r="AO79" s="56"/>
      <c r="AP79" s="56"/>
      <c r="AQ79" s="56"/>
      <c r="AR79" s="56"/>
      <c r="AS79" s="56" t="s">
        <v>21</v>
      </c>
      <c r="AT79" s="56"/>
      <c r="AU79" s="56"/>
      <c r="AV79" s="56"/>
      <c r="AW79" s="56"/>
      <c r="AX79" s="21"/>
      <c r="AY79" s="57">
        <f>AY80+AY81+AY82</f>
        <v>1092706</v>
      </c>
      <c r="AZ79" s="57"/>
      <c r="BA79" s="57"/>
      <c r="BB79" s="57"/>
      <c r="BC79" s="57"/>
      <c r="BD79" s="57"/>
      <c r="BE79" s="57"/>
      <c r="BF79" s="57">
        <f>BF80+BF81+BF82</f>
        <v>1092706</v>
      </c>
      <c r="BG79" s="57"/>
      <c r="BH79" s="57"/>
      <c r="BI79" s="57"/>
      <c r="BJ79" s="57"/>
      <c r="BK79" s="57"/>
      <c r="BL79" s="57"/>
      <c r="BM79" s="57">
        <f>BM80+BM81+BM82</f>
        <v>1092706</v>
      </c>
      <c r="BN79" s="57"/>
      <c r="BO79" s="57"/>
      <c r="BP79" s="57"/>
      <c r="BQ79" s="57"/>
      <c r="BR79" s="57"/>
      <c r="BS79" s="57"/>
      <c r="BT79" s="57">
        <f>BT80+BT81+BT82</f>
        <v>0</v>
      </c>
      <c r="BU79" s="57"/>
      <c r="BV79" s="57"/>
      <c r="BW79" s="57"/>
      <c r="BX79" s="57"/>
      <c r="BY79" s="57"/>
      <c r="BZ79" s="57"/>
    </row>
    <row r="80" spans="1:78" s="6" customFormat="1" ht="15" customHeight="1">
      <c r="A80" s="52" t="s">
        <v>167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3" t="s">
        <v>64</v>
      </c>
      <c r="AG80" s="53"/>
      <c r="AH80" s="53"/>
      <c r="AI80" s="53"/>
      <c r="AJ80" s="20"/>
      <c r="AK80" s="53" t="s">
        <v>73</v>
      </c>
      <c r="AL80" s="53"/>
      <c r="AM80" s="53"/>
      <c r="AN80" s="53"/>
      <c r="AO80" s="53"/>
      <c r="AP80" s="53"/>
      <c r="AQ80" s="53"/>
      <c r="AR80" s="53"/>
      <c r="AS80" s="54" t="s">
        <v>166</v>
      </c>
      <c r="AT80" s="53"/>
      <c r="AU80" s="53"/>
      <c r="AV80" s="53"/>
      <c r="AW80" s="53"/>
      <c r="AX80" s="20"/>
      <c r="AY80" s="51">
        <v>1092706</v>
      </c>
      <c r="AZ80" s="51"/>
      <c r="BA80" s="51"/>
      <c r="BB80" s="51"/>
      <c r="BC80" s="51"/>
      <c r="BD80" s="51"/>
      <c r="BE80" s="51"/>
      <c r="BF80" s="51">
        <v>1092706</v>
      </c>
      <c r="BG80" s="51"/>
      <c r="BH80" s="51"/>
      <c r="BI80" s="51"/>
      <c r="BJ80" s="51"/>
      <c r="BK80" s="51"/>
      <c r="BL80" s="51"/>
      <c r="BM80" s="51">
        <v>1092706</v>
      </c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</row>
    <row r="81" spans="1:78" s="6" customFormat="1" ht="15" customHeight="1">
      <c r="A81" s="52" t="s">
        <v>168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3" t="s">
        <v>65</v>
      </c>
      <c r="AG81" s="53"/>
      <c r="AH81" s="53"/>
      <c r="AI81" s="53"/>
      <c r="AJ81" s="20"/>
      <c r="AK81" s="53" t="s">
        <v>74</v>
      </c>
      <c r="AL81" s="53"/>
      <c r="AM81" s="53"/>
      <c r="AN81" s="53"/>
      <c r="AO81" s="53"/>
      <c r="AP81" s="53"/>
      <c r="AQ81" s="53"/>
      <c r="AR81" s="53"/>
      <c r="AS81" s="54" t="s">
        <v>166</v>
      </c>
      <c r="AT81" s="53"/>
      <c r="AU81" s="53"/>
      <c r="AV81" s="53"/>
      <c r="AW81" s="53"/>
      <c r="AX81" s="20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</row>
    <row r="82" spans="1:78" s="6" customFormat="1" ht="15" customHeight="1">
      <c r="A82" s="60" t="s">
        <v>169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53" t="s">
        <v>66</v>
      </c>
      <c r="AG82" s="53"/>
      <c r="AH82" s="53"/>
      <c r="AI82" s="53"/>
      <c r="AJ82" s="20"/>
      <c r="AK82" s="53" t="s">
        <v>75</v>
      </c>
      <c r="AL82" s="53"/>
      <c r="AM82" s="53"/>
      <c r="AN82" s="53"/>
      <c r="AO82" s="53"/>
      <c r="AP82" s="53"/>
      <c r="AQ82" s="53"/>
      <c r="AR82" s="53"/>
      <c r="AS82" s="54" t="s">
        <v>166</v>
      </c>
      <c r="AT82" s="53"/>
      <c r="AU82" s="53"/>
      <c r="AV82" s="53"/>
      <c r="AW82" s="53"/>
      <c r="AX82" s="20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</row>
    <row r="83" spans="1:78" s="6" customFormat="1" ht="27" customHeight="1">
      <c r="A83" s="58" t="s">
        <v>255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6" t="s">
        <v>77</v>
      </c>
      <c r="AG83" s="56"/>
      <c r="AH83" s="56"/>
      <c r="AI83" s="56"/>
      <c r="AJ83" s="21"/>
      <c r="AK83" s="56" t="s">
        <v>170</v>
      </c>
      <c r="AL83" s="56"/>
      <c r="AM83" s="56"/>
      <c r="AN83" s="56"/>
      <c r="AO83" s="56"/>
      <c r="AP83" s="56"/>
      <c r="AQ83" s="56"/>
      <c r="AR83" s="56"/>
      <c r="AS83" s="56" t="s">
        <v>21</v>
      </c>
      <c r="AT83" s="56"/>
      <c r="AU83" s="56"/>
      <c r="AV83" s="56"/>
      <c r="AW83" s="56"/>
      <c r="AX83" s="21"/>
      <c r="AY83" s="57">
        <f>AY84+AY86+AY100</f>
        <v>3825657</v>
      </c>
      <c r="AZ83" s="57"/>
      <c r="BA83" s="57"/>
      <c r="BB83" s="57"/>
      <c r="BC83" s="57"/>
      <c r="BD83" s="57"/>
      <c r="BE83" s="57"/>
      <c r="BF83" s="57">
        <f>BF84+BF86+BF100</f>
        <v>3711519</v>
      </c>
      <c r="BG83" s="57"/>
      <c r="BH83" s="57"/>
      <c r="BI83" s="57"/>
      <c r="BJ83" s="57"/>
      <c r="BK83" s="57"/>
      <c r="BL83" s="57"/>
      <c r="BM83" s="57">
        <f>BM84+BM86+BM100</f>
        <v>3510361</v>
      </c>
      <c r="BN83" s="57"/>
      <c r="BO83" s="57"/>
      <c r="BP83" s="57"/>
      <c r="BQ83" s="57"/>
      <c r="BR83" s="57"/>
      <c r="BS83" s="57"/>
      <c r="BT83" s="57">
        <f>BT84+BT86+BT100</f>
        <v>0</v>
      </c>
      <c r="BU83" s="57"/>
      <c r="BV83" s="57"/>
      <c r="BW83" s="57"/>
      <c r="BX83" s="57"/>
      <c r="BY83" s="57"/>
      <c r="BZ83" s="57"/>
    </row>
    <row r="84" spans="1:78" s="22" customFormat="1" ht="24.75" customHeight="1">
      <c r="A84" s="55" t="s">
        <v>79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6" t="s">
        <v>78</v>
      </c>
      <c r="AG84" s="56"/>
      <c r="AH84" s="56"/>
      <c r="AI84" s="56"/>
      <c r="AJ84" s="21"/>
      <c r="AK84" s="56" t="s">
        <v>76</v>
      </c>
      <c r="AL84" s="56"/>
      <c r="AM84" s="56"/>
      <c r="AN84" s="56"/>
      <c r="AO84" s="56"/>
      <c r="AP84" s="56"/>
      <c r="AQ84" s="56"/>
      <c r="AR84" s="56"/>
      <c r="AS84" s="56" t="s">
        <v>21</v>
      </c>
      <c r="AT84" s="56"/>
      <c r="AU84" s="56"/>
      <c r="AV84" s="56"/>
      <c r="AW84" s="56"/>
      <c r="AX84" s="21"/>
      <c r="AY84" s="57">
        <f>AY85</f>
        <v>0</v>
      </c>
      <c r="AZ84" s="57"/>
      <c r="BA84" s="57"/>
      <c r="BB84" s="57"/>
      <c r="BC84" s="57"/>
      <c r="BD84" s="57"/>
      <c r="BE84" s="57"/>
      <c r="BF84" s="57">
        <f>BF85</f>
        <v>0</v>
      </c>
      <c r="BG84" s="57"/>
      <c r="BH84" s="57"/>
      <c r="BI84" s="57"/>
      <c r="BJ84" s="57"/>
      <c r="BK84" s="57"/>
      <c r="BL84" s="57"/>
      <c r="BM84" s="57">
        <f>BM85</f>
        <v>0</v>
      </c>
      <c r="BN84" s="57"/>
      <c r="BO84" s="57"/>
      <c r="BP84" s="57"/>
      <c r="BQ84" s="57"/>
      <c r="BR84" s="57"/>
      <c r="BS84" s="57"/>
      <c r="BT84" s="57">
        <f>BT85</f>
        <v>0</v>
      </c>
      <c r="BU84" s="57"/>
      <c r="BV84" s="57"/>
      <c r="BW84" s="57"/>
      <c r="BX84" s="57"/>
      <c r="BY84" s="57"/>
      <c r="BZ84" s="57"/>
    </row>
    <row r="85" spans="1:78" s="6" customFormat="1" ht="17.25" customHeight="1">
      <c r="A85" s="52" t="s">
        <v>171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4" t="s">
        <v>172</v>
      </c>
      <c r="AG85" s="53"/>
      <c r="AH85" s="53"/>
      <c r="AI85" s="53"/>
      <c r="AJ85" s="20"/>
      <c r="AK85" s="54" t="s">
        <v>76</v>
      </c>
      <c r="AL85" s="53"/>
      <c r="AM85" s="53"/>
      <c r="AN85" s="53"/>
      <c r="AO85" s="53"/>
      <c r="AP85" s="53"/>
      <c r="AQ85" s="53"/>
      <c r="AR85" s="53"/>
      <c r="AS85" s="54" t="s">
        <v>173</v>
      </c>
      <c r="AT85" s="53"/>
      <c r="AU85" s="53"/>
      <c r="AV85" s="53"/>
      <c r="AW85" s="53"/>
      <c r="AX85" s="20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</row>
    <row r="86" spans="1:78" s="22" customFormat="1" ht="15" customHeight="1">
      <c r="A86" s="55" t="s">
        <v>82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6" t="s">
        <v>80</v>
      </c>
      <c r="AG86" s="56"/>
      <c r="AH86" s="56"/>
      <c r="AI86" s="56"/>
      <c r="AJ86" s="21"/>
      <c r="AK86" s="56" t="s">
        <v>81</v>
      </c>
      <c r="AL86" s="56"/>
      <c r="AM86" s="56"/>
      <c r="AN86" s="56"/>
      <c r="AO86" s="56"/>
      <c r="AP86" s="56"/>
      <c r="AQ86" s="56"/>
      <c r="AR86" s="56"/>
      <c r="AS86" s="56" t="s">
        <v>21</v>
      </c>
      <c r="AT86" s="56"/>
      <c r="AU86" s="56"/>
      <c r="AV86" s="56"/>
      <c r="AW86" s="56"/>
      <c r="AX86" s="21"/>
      <c r="AY86" s="57">
        <f>SUM(AY87:BE99)</f>
        <v>2634812</v>
      </c>
      <c r="AZ86" s="57"/>
      <c r="BA86" s="57"/>
      <c r="BB86" s="57"/>
      <c r="BC86" s="57"/>
      <c r="BD86" s="57"/>
      <c r="BE86" s="57"/>
      <c r="BF86" s="57">
        <f>SUM(BF87:BL99)</f>
        <v>2529162</v>
      </c>
      <c r="BG86" s="57"/>
      <c r="BH86" s="57"/>
      <c r="BI86" s="57"/>
      <c r="BJ86" s="57"/>
      <c r="BK86" s="57"/>
      <c r="BL86" s="57"/>
      <c r="BM86" s="57">
        <f>SUM(BM87:BS99)</f>
        <v>2618389</v>
      </c>
      <c r="BN86" s="57"/>
      <c r="BO86" s="57"/>
      <c r="BP86" s="57"/>
      <c r="BQ86" s="57"/>
      <c r="BR86" s="57"/>
      <c r="BS86" s="57"/>
      <c r="BT86" s="57">
        <f>SUM(BT87:BZ99)</f>
        <v>0</v>
      </c>
      <c r="BU86" s="57"/>
      <c r="BV86" s="57"/>
      <c r="BW86" s="57"/>
      <c r="BX86" s="57"/>
      <c r="BY86" s="57"/>
      <c r="BZ86" s="57"/>
    </row>
    <row r="87" spans="1:78" s="6" customFormat="1" ht="15" customHeight="1">
      <c r="A87" s="52" t="s">
        <v>182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4" t="s">
        <v>174</v>
      </c>
      <c r="AG87" s="53"/>
      <c r="AH87" s="53"/>
      <c r="AI87" s="53"/>
      <c r="AJ87" s="20"/>
      <c r="AK87" s="54" t="s">
        <v>81</v>
      </c>
      <c r="AL87" s="53"/>
      <c r="AM87" s="53"/>
      <c r="AN87" s="53"/>
      <c r="AO87" s="53"/>
      <c r="AP87" s="53"/>
      <c r="AQ87" s="53"/>
      <c r="AR87" s="53"/>
      <c r="AS87" s="54" t="s">
        <v>187</v>
      </c>
      <c r="AT87" s="53"/>
      <c r="AU87" s="53"/>
      <c r="AV87" s="53"/>
      <c r="AW87" s="53"/>
      <c r="AX87" s="20"/>
      <c r="AY87" s="51">
        <v>44483</v>
      </c>
      <c r="AZ87" s="51"/>
      <c r="BA87" s="51"/>
      <c r="BB87" s="51"/>
      <c r="BC87" s="51"/>
      <c r="BD87" s="51"/>
      <c r="BE87" s="51"/>
      <c r="BF87" s="51">
        <v>40776</v>
      </c>
      <c r="BG87" s="51"/>
      <c r="BH87" s="51"/>
      <c r="BI87" s="51"/>
      <c r="BJ87" s="51"/>
      <c r="BK87" s="51"/>
      <c r="BL87" s="51"/>
      <c r="BM87" s="51">
        <v>40776</v>
      </c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</row>
    <row r="88" spans="1:78" s="6" customFormat="1" ht="15" customHeight="1">
      <c r="A88" s="66" t="s">
        <v>150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54" t="s">
        <v>175</v>
      </c>
      <c r="AG88" s="53"/>
      <c r="AH88" s="53"/>
      <c r="AI88" s="53"/>
      <c r="AJ88" s="20"/>
      <c r="AK88" s="54" t="s">
        <v>81</v>
      </c>
      <c r="AL88" s="53"/>
      <c r="AM88" s="53"/>
      <c r="AN88" s="53"/>
      <c r="AO88" s="53"/>
      <c r="AP88" s="53"/>
      <c r="AQ88" s="53"/>
      <c r="AR88" s="53"/>
      <c r="AS88" s="54" t="s">
        <v>151</v>
      </c>
      <c r="AT88" s="53"/>
      <c r="AU88" s="53"/>
      <c r="AV88" s="53"/>
      <c r="AW88" s="53"/>
      <c r="AX88" s="20"/>
      <c r="AY88" s="51">
        <v>50000</v>
      </c>
      <c r="AZ88" s="51"/>
      <c r="BA88" s="51"/>
      <c r="BB88" s="51"/>
      <c r="BC88" s="51"/>
      <c r="BD88" s="51"/>
      <c r="BE88" s="51"/>
      <c r="BF88" s="51">
        <v>75200</v>
      </c>
      <c r="BG88" s="51"/>
      <c r="BH88" s="51"/>
      <c r="BI88" s="51"/>
      <c r="BJ88" s="51"/>
      <c r="BK88" s="51"/>
      <c r="BL88" s="51"/>
      <c r="BM88" s="51">
        <v>50000</v>
      </c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</row>
    <row r="89" spans="1:78" s="6" customFormat="1" ht="15" customHeight="1">
      <c r="A89" s="52" t="s">
        <v>183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4" t="s">
        <v>176</v>
      </c>
      <c r="AG89" s="53"/>
      <c r="AH89" s="53"/>
      <c r="AI89" s="53"/>
      <c r="AJ89" s="20"/>
      <c r="AK89" s="54" t="s">
        <v>81</v>
      </c>
      <c r="AL89" s="53"/>
      <c r="AM89" s="53"/>
      <c r="AN89" s="53"/>
      <c r="AO89" s="53"/>
      <c r="AP89" s="53"/>
      <c r="AQ89" s="53"/>
      <c r="AR89" s="53"/>
      <c r="AS89" s="54" t="s">
        <v>188</v>
      </c>
      <c r="AT89" s="53"/>
      <c r="AU89" s="53"/>
      <c r="AV89" s="53"/>
      <c r="AW89" s="53"/>
      <c r="AX89" s="20"/>
      <c r="AY89" s="51">
        <v>190000</v>
      </c>
      <c r="AZ89" s="51"/>
      <c r="BA89" s="51"/>
      <c r="BB89" s="51"/>
      <c r="BC89" s="51"/>
      <c r="BD89" s="51"/>
      <c r="BE89" s="51"/>
      <c r="BF89" s="51">
        <v>190000</v>
      </c>
      <c r="BG89" s="51"/>
      <c r="BH89" s="51"/>
      <c r="BI89" s="51"/>
      <c r="BJ89" s="51"/>
      <c r="BK89" s="51"/>
      <c r="BL89" s="51"/>
      <c r="BM89" s="51">
        <v>195200</v>
      </c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</row>
    <row r="90" spans="1:78" s="6" customFormat="1" ht="15" customHeight="1">
      <c r="A90" s="52" t="s">
        <v>171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4" t="s">
        <v>178</v>
      </c>
      <c r="AG90" s="53"/>
      <c r="AH90" s="53"/>
      <c r="AI90" s="53"/>
      <c r="AJ90" s="20"/>
      <c r="AK90" s="54" t="s">
        <v>81</v>
      </c>
      <c r="AL90" s="53"/>
      <c r="AM90" s="53"/>
      <c r="AN90" s="53"/>
      <c r="AO90" s="53"/>
      <c r="AP90" s="53"/>
      <c r="AQ90" s="53"/>
      <c r="AR90" s="53"/>
      <c r="AS90" s="54" t="s">
        <v>173</v>
      </c>
      <c r="AT90" s="53"/>
      <c r="AU90" s="53"/>
      <c r="AV90" s="53"/>
      <c r="AW90" s="53"/>
      <c r="AX90" s="20"/>
      <c r="AY90" s="51">
        <v>344108</v>
      </c>
      <c r="AZ90" s="51"/>
      <c r="BA90" s="51"/>
      <c r="BB90" s="51"/>
      <c r="BC90" s="51"/>
      <c r="BD90" s="51"/>
      <c r="BE90" s="51"/>
      <c r="BF90" s="51">
        <v>371317</v>
      </c>
      <c r="BG90" s="51"/>
      <c r="BH90" s="51"/>
      <c r="BI90" s="51"/>
      <c r="BJ90" s="51"/>
      <c r="BK90" s="51"/>
      <c r="BL90" s="51"/>
      <c r="BM90" s="51">
        <v>371317</v>
      </c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</row>
    <row r="91" spans="1:78" s="6" customFormat="1" ht="15" customHeight="1">
      <c r="A91" s="52" t="s">
        <v>171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4" t="s">
        <v>178</v>
      </c>
      <c r="AG91" s="53"/>
      <c r="AH91" s="53"/>
      <c r="AI91" s="53"/>
      <c r="AJ91" s="20"/>
      <c r="AK91" s="54" t="s">
        <v>81</v>
      </c>
      <c r="AL91" s="53"/>
      <c r="AM91" s="53"/>
      <c r="AN91" s="53"/>
      <c r="AO91" s="53"/>
      <c r="AP91" s="53"/>
      <c r="AQ91" s="53"/>
      <c r="AR91" s="53"/>
      <c r="AS91" s="54" t="s">
        <v>173</v>
      </c>
      <c r="AT91" s="53"/>
      <c r="AU91" s="53"/>
      <c r="AV91" s="53"/>
      <c r="AW91" s="53"/>
      <c r="AX91" s="20" t="s">
        <v>246</v>
      </c>
      <c r="AY91" s="51">
        <v>0</v>
      </c>
      <c r="AZ91" s="51"/>
      <c r="BA91" s="51"/>
      <c r="BB91" s="51"/>
      <c r="BC91" s="51"/>
      <c r="BD91" s="51"/>
      <c r="BE91" s="51"/>
      <c r="BF91" s="51">
        <v>0</v>
      </c>
      <c r="BG91" s="51"/>
      <c r="BH91" s="51"/>
      <c r="BI91" s="51"/>
      <c r="BJ91" s="51"/>
      <c r="BK91" s="51"/>
      <c r="BL91" s="51"/>
      <c r="BM91" s="51">
        <v>0</v>
      </c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</row>
    <row r="92" spans="1:78" s="6" customFormat="1" ht="15" customHeight="1">
      <c r="A92" s="66" t="s">
        <v>152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54" t="s">
        <v>179</v>
      </c>
      <c r="AG92" s="53"/>
      <c r="AH92" s="53"/>
      <c r="AI92" s="53"/>
      <c r="AJ92" s="20"/>
      <c r="AK92" s="54" t="s">
        <v>81</v>
      </c>
      <c r="AL92" s="53"/>
      <c r="AM92" s="53"/>
      <c r="AN92" s="53"/>
      <c r="AO92" s="53"/>
      <c r="AP92" s="53"/>
      <c r="AQ92" s="53"/>
      <c r="AR92" s="53"/>
      <c r="AS92" s="54" t="s">
        <v>153</v>
      </c>
      <c r="AT92" s="53"/>
      <c r="AU92" s="53"/>
      <c r="AV92" s="53"/>
      <c r="AW92" s="53"/>
      <c r="AX92" s="20"/>
      <c r="AY92" s="51">
        <v>73730</v>
      </c>
      <c r="AZ92" s="51"/>
      <c r="BA92" s="51"/>
      <c r="BB92" s="51"/>
      <c r="BC92" s="51"/>
      <c r="BD92" s="51"/>
      <c r="BE92" s="51"/>
      <c r="BF92" s="51">
        <v>73730</v>
      </c>
      <c r="BG92" s="51"/>
      <c r="BH92" s="51"/>
      <c r="BI92" s="51"/>
      <c r="BJ92" s="51"/>
      <c r="BK92" s="51"/>
      <c r="BL92" s="51"/>
      <c r="BM92" s="51">
        <v>76279.48</v>
      </c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</row>
    <row r="93" spans="1:78" s="6" customFormat="1" ht="15" customHeight="1">
      <c r="A93" s="122" t="s">
        <v>152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54" t="s">
        <v>179</v>
      </c>
      <c r="AG93" s="53"/>
      <c r="AH93" s="53"/>
      <c r="AI93" s="53"/>
      <c r="AJ93" s="20"/>
      <c r="AK93" s="54" t="s">
        <v>81</v>
      </c>
      <c r="AL93" s="53"/>
      <c r="AM93" s="53"/>
      <c r="AN93" s="53"/>
      <c r="AO93" s="53"/>
      <c r="AP93" s="53"/>
      <c r="AQ93" s="53"/>
      <c r="AR93" s="53"/>
      <c r="AS93" s="54" t="s">
        <v>153</v>
      </c>
      <c r="AT93" s="53"/>
      <c r="AU93" s="53"/>
      <c r="AV93" s="53"/>
      <c r="AW93" s="53"/>
      <c r="AX93" s="20" t="s">
        <v>247</v>
      </c>
      <c r="AY93" s="51">
        <v>892080</v>
      </c>
      <c r="AZ93" s="51"/>
      <c r="BA93" s="51"/>
      <c r="BB93" s="51"/>
      <c r="BC93" s="51"/>
      <c r="BD93" s="51"/>
      <c r="BE93" s="51"/>
      <c r="BF93" s="51">
        <v>842112</v>
      </c>
      <c r="BG93" s="51"/>
      <c r="BH93" s="51"/>
      <c r="BI93" s="51"/>
      <c r="BJ93" s="51"/>
      <c r="BK93" s="51"/>
      <c r="BL93" s="51"/>
      <c r="BM93" s="51">
        <v>875796.48</v>
      </c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</row>
    <row r="94" spans="1:78" s="6" customFormat="1" ht="15" customHeight="1">
      <c r="A94" s="123" t="s">
        <v>152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5"/>
      <c r="AF94" s="54" t="s">
        <v>179</v>
      </c>
      <c r="AG94" s="53"/>
      <c r="AH94" s="53"/>
      <c r="AI94" s="53"/>
      <c r="AJ94" s="20"/>
      <c r="AK94" s="54" t="s">
        <v>81</v>
      </c>
      <c r="AL94" s="53"/>
      <c r="AM94" s="53"/>
      <c r="AN94" s="53"/>
      <c r="AO94" s="53"/>
      <c r="AP94" s="53"/>
      <c r="AQ94" s="53"/>
      <c r="AR94" s="53"/>
      <c r="AS94" s="54" t="s">
        <v>153</v>
      </c>
      <c r="AT94" s="53"/>
      <c r="AU94" s="53"/>
      <c r="AV94" s="53"/>
      <c r="AW94" s="53"/>
      <c r="AX94" s="20" t="s">
        <v>259</v>
      </c>
      <c r="AY94" s="51">
        <v>2901</v>
      </c>
      <c r="AZ94" s="51"/>
      <c r="BA94" s="51"/>
      <c r="BB94" s="51"/>
      <c r="BC94" s="51"/>
      <c r="BD94" s="51"/>
      <c r="BE94" s="51"/>
      <c r="BF94" s="51">
        <v>2901</v>
      </c>
      <c r="BG94" s="51"/>
      <c r="BH94" s="51"/>
      <c r="BI94" s="51"/>
      <c r="BJ94" s="51"/>
      <c r="BK94" s="51"/>
      <c r="BL94" s="51"/>
      <c r="BM94" s="51">
        <v>2901</v>
      </c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</row>
    <row r="95" spans="1:78" s="6" customFormat="1" ht="15" customHeight="1">
      <c r="A95" s="123" t="s">
        <v>152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5"/>
      <c r="AF95" s="54" t="s">
        <v>179</v>
      </c>
      <c r="AG95" s="53"/>
      <c r="AH95" s="53"/>
      <c r="AI95" s="53"/>
      <c r="AJ95" s="20"/>
      <c r="AK95" s="54" t="s">
        <v>81</v>
      </c>
      <c r="AL95" s="53"/>
      <c r="AM95" s="53"/>
      <c r="AN95" s="53"/>
      <c r="AO95" s="53"/>
      <c r="AP95" s="53"/>
      <c r="AQ95" s="53"/>
      <c r="AR95" s="53"/>
      <c r="AS95" s="54" t="s">
        <v>153</v>
      </c>
      <c r="AT95" s="53"/>
      <c r="AU95" s="53"/>
      <c r="AV95" s="53"/>
      <c r="AW95" s="53"/>
      <c r="AX95" s="20" t="s">
        <v>245</v>
      </c>
      <c r="AY95" s="51">
        <f>280000-20000</f>
        <v>260000</v>
      </c>
      <c r="AZ95" s="51"/>
      <c r="BA95" s="51"/>
      <c r="BB95" s="51"/>
      <c r="BC95" s="51"/>
      <c r="BD95" s="51"/>
      <c r="BE95" s="51"/>
      <c r="BF95" s="51">
        <v>280000</v>
      </c>
      <c r="BG95" s="51"/>
      <c r="BH95" s="51"/>
      <c r="BI95" s="51"/>
      <c r="BJ95" s="51"/>
      <c r="BK95" s="51"/>
      <c r="BL95" s="51"/>
      <c r="BM95" s="51">
        <v>291200</v>
      </c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</row>
    <row r="96" spans="1:78" s="6" customFormat="1" ht="15" customHeight="1">
      <c r="A96" s="66" t="s">
        <v>152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54" t="s">
        <v>179</v>
      </c>
      <c r="AG96" s="53"/>
      <c r="AH96" s="53"/>
      <c r="AI96" s="53"/>
      <c r="AJ96" s="20"/>
      <c r="AK96" s="54" t="s">
        <v>81</v>
      </c>
      <c r="AL96" s="53"/>
      <c r="AM96" s="53"/>
      <c r="AN96" s="53"/>
      <c r="AO96" s="53"/>
      <c r="AP96" s="53"/>
      <c r="AQ96" s="53"/>
      <c r="AR96" s="53"/>
      <c r="AS96" s="54" t="s">
        <v>153</v>
      </c>
      <c r="AT96" s="53"/>
      <c r="AU96" s="53"/>
      <c r="AV96" s="53"/>
      <c r="AW96" s="53"/>
      <c r="AX96" s="20" t="s">
        <v>260</v>
      </c>
      <c r="AY96" s="51">
        <f>616079+111431</f>
        <v>727510</v>
      </c>
      <c r="AZ96" s="51"/>
      <c r="BA96" s="51"/>
      <c r="BB96" s="51"/>
      <c r="BC96" s="51"/>
      <c r="BD96" s="51"/>
      <c r="BE96" s="51"/>
      <c r="BF96" s="51">
        <v>637326</v>
      </c>
      <c r="BG96" s="51"/>
      <c r="BH96" s="51"/>
      <c r="BI96" s="51"/>
      <c r="BJ96" s="51"/>
      <c r="BK96" s="51"/>
      <c r="BL96" s="51"/>
      <c r="BM96" s="51">
        <v>662819.04</v>
      </c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</row>
    <row r="97" spans="1:78" s="6" customFormat="1" ht="15" customHeight="1">
      <c r="A97" s="114" t="s">
        <v>184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6"/>
      <c r="AF97" s="54" t="s">
        <v>180</v>
      </c>
      <c r="AG97" s="53"/>
      <c r="AH97" s="53"/>
      <c r="AI97" s="53"/>
      <c r="AJ97" s="20"/>
      <c r="AK97" s="54" t="s">
        <v>81</v>
      </c>
      <c r="AL97" s="53"/>
      <c r="AM97" s="53"/>
      <c r="AN97" s="53"/>
      <c r="AO97" s="53"/>
      <c r="AP97" s="53"/>
      <c r="AQ97" s="53"/>
      <c r="AR97" s="53"/>
      <c r="AS97" s="54" t="s">
        <v>189</v>
      </c>
      <c r="AT97" s="53"/>
      <c r="AU97" s="53"/>
      <c r="AV97" s="53"/>
      <c r="AW97" s="53"/>
      <c r="AX97" s="20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</row>
    <row r="98" spans="1:78" s="6" customFormat="1" ht="15" customHeight="1">
      <c r="A98" s="52" t="s">
        <v>186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3" t="s">
        <v>240</v>
      </c>
      <c r="AG98" s="53"/>
      <c r="AH98" s="53"/>
      <c r="AI98" s="53"/>
      <c r="AJ98" s="20"/>
      <c r="AK98" s="54" t="s">
        <v>81</v>
      </c>
      <c r="AL98" s="53"/>
      <c r="AM98" s="53"/>
      <c r="AN98" s="53"/>
      <c r="AO98" s="53"/>
      <c r="AP98" s="53"/>
      <c r="AQ98" s="53"/>
      <c r="AR98" s="53"/>
      <c r="AS98" s="54" t="s">
        <v>190</v>
      </c>
      <c r="AT98" s="53"/>
      <c r="AU98" s="53"/>
      <c r="AV98" s="53"/>
      <c r="AW98" s="53"/>
      <c r="AX98" s="20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</row>
    <row r="99" spans="1:78" s="6" customFormat="1" ht="15" customHeight="1">
      <c r="A99" s="52" t="s">
        <v>185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4" t="s">
        <v>181</v>
      </c>
      <c r="AG99" s="53"/>
      <c r="AH99" s="53"/>
      <c r="AI99" s="53"/>
      <c r="AJ99" s="20"/>
      <c r="AK99" s="54" t="s">
        <v>81</v>
      </c>
      <c r="AL99" s="53"/>
      <c r="AM99" s="53"/>
      <c r="AN99" s="53"/>
      <c r="AO99" s="53"/>
      <c r="AP99" s="53"/>
      <c r="AQ99" s="53"/>
      <c r="AR99" s="53"/>
      <c r="AS99" s="54" t="s">
        <v>71</v>
      </c>
      <c r="AT99" s="53"/>
      <c r="AU99" s="53"/>
      <c r="AV99" s="53"/>
      <c r="AW99" s="53"/>
      <c r="AX99" s="20" t="s">
        <v>245</v>
      </c>
      <c r="AY99" s="51">
        <v>50000</v>
      </c>
      <c r="AZ99" s="51"/>
      <c r="BA99" s="51"/>
      <c r="BB99" s="51"/>
      <c r="BC99" s="51"/>
      <c r="BD99" s="51"/>
      <c r="BE99" s="51"/>
      <c r="BF99" s="51">
        <v>15800</v>
      </c>
      <c r="BG99" s="51"/>
      <c r="BH99" s="51"/>
      <c r="BI99" s="51"/>
      <c r="BJ99" s="51"/>
      <c r="BK99" s="51"/>
      <c r="BL99" s="51"/>
      <c r="BM99" s="51">
        <v>52100</v>
      </c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</row>
    <row r="100" spans="1:78" s="6" customFormat="1" ht="15" customHeight="1">
      <c r="A100" s="55" t="s">
        <v>248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6" t="s">
        <v>249</v>
      </c>
      <c r="AG100" s="56"/>
      <c r="AH100" s="56"/>
      <c r="AI100" s="56"/>
      <c r="AJ100" s="21"/>
      <c r="AK100" s="56" t="s">
        <v>244</v>
      </c>
      <c r="AL100" s="56"/>
      <c r="AM100" s="56"/>
      <c r="AN100" s="56"/>
      <c r="AO100" s="56"/>
      <c r="AP100" s="56"/>
      <c r="AQ100" s="56"/>
      <c r="AR100" s="56"/>
      <c r="AS100" s="56" t="s">
        <v>21</v>
      </c>
      <c r="AT100" s="56"/>
      <c r="AU100" s="56"/>
      <c r="AV100" s="56"/>
      <c r="AW100" s="56"/>
      <c r="AX100" s="21"/>
      <c r="AY100" s="57">
        <f>AY101+AY102</f>
        <v>1190845</v>
      </c>
      <c r="AZ100" s="57"/>
      <c r="BA100" s="57"/>
      <c r="BB100" s="57"/>
      <c r="BC100" s="57"/>
      <c r="BD100" s="57"/>
      <c r="BE100" s="57"/>
      <c r="BF100" s="57">
        <f>BF101+BF102</f>
        <v>1182357</v>
      </c>
      <c r="BG100" s="57"/>
      <c r="BH100" s="57"/>
      <c r="BI100" s="57"/>
      <c r="BJ100" s="57"/>
      <c r="BK100" s="57"/>
      <c r="BL100" s="57"/>
      <c r="BM100" s="57">
        <f>BM101+BM102</f>
        <v>891972</v>
      </c>
      <c r="BN100" s="57"/>
      <c r="BO100" s="57"/>
      <c r="BP100" s="57"/>
      <c r="BQ100" s="57"/>
      <c r="BR100" s="57"/>
      <c r="BS100" s="57"/>
      <c r="BT100" s="57">
        <f>BT101</f>
        <v>0</v>
      </c>
      <c r="BU100" s="57"/>
      <c r="BV100" s="57"/>
      <c r="BW100" s="57"/>
      <c r="BX100" s="57"/>
      <c r="BY100" s="57"/>
      <c r="BZ100" s="57"/>
    </row>
    <row r="101" spans="1:78" s="6" customFormat="1" ht="15" customHeight="1">
      <c r="A101" s="59" t="s">
        <v>183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3" t="s">
        <v>250</v>
      </c>
      <c r="AG101" s="53"/>
      <c r="AH101" s="53"/>
      <c r="AI101" s="53"/>
      <c r="AJ101" s="20"/>
      <c r="AK101" s="53" t="s">
        <v>244</v>
      </c>
      <c r="AL101" s="53"/>
      <c r="AM101" s="53"/>
      <c r="AN101" s="53"/>
      <c r="AO101" s="53"/>
      <c r="AP101" s="53"/>
      <c r="AQ101" s="53"/>
      <c r="AR101" s="53"/>
      <c r="AS101" s="53" t="s">
        <v>188</v>
      </c>
      <c r="AT101" s="53"/>
      <c r="AU101" s="53"/>
      <c r="AV101" s="53"/>
      <c r="AW101" s="53"/>
      <c r="AX101" s="20"/>
      <c r="AY101" s="51">
        <v>1187845</v>
      </c>
      <c r="AZ101" s="51"/>
      <c r="BA101" s="51"/>
      <c r="BB101" s="51"/>
      <c r="BC101" s="51"/>
      <c r="BD101" s="51"/>
      <c r="BE101" s="51"/>
      <c r="BF101" s="51">
        <v>1179357</v>
      </c>
      <c r="BG101" s="51"/>
      <c r="BH101" s="51"/>
      <c r="BI101" s="51"/>
      <c r="BJ101" s="51"/>
      <c r="BK101" s="51"/>
      <c r="BL101" s="51"/>
      <c r="BM101" s="51">
        <v>888972</v>
      </c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</row>
    <row r="102" spans="1:78" s="6" customFormat="1" ht="15" customHeight="1">
      <c r="A102" s="59" t="s">
        <v>183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3" t="s">
        <v>250</v>
      </c>
      <c r="AG102" s="53"/>
      <c r="AH102" s="53"/>
      <c r="AI102" s="53"/>
      <c r="AJ102" s="20"/>
      <c r="AK102" s="53" t="s">
        <v>244</v>
      </c>
      <c r="AL102" s="53"/>
      <c r="AM102" s="53"/>
      <c r="AN102" s="53"/>
      <c r="AO102" s="53"/>
      <c r="AP102" s="53"/>
      <c r="AQ102" s="53"/>
      <c r="AR102" s="53"/>
      <c r="AS102" s="53" t="s">
        <v>188</v>
      </c>
      <c r="AT102" s="53"/>
      <c r="AU102" s="53"/>
      <c r="AV102" s="53"/>
      <c r="AW102" s="53"/>
      <c r="AX102" s="20" t="s">
        <v>259</v>
      </c>
      <c r="AY102" s="51">
        <v>3000</v>
      </c>
      <c r="AZ102" s="51"/>
      <c r="BA102" s="51"/>
      <c r="BB102" s="51"/>
      <c r="BC102" s="51"/>
      <c r="BD102" s="51"/>
      <c r="BE102" s="51"/>
      <c r="BF102" s="51">
        <v>3000</v>
      </c>
      <c r="BG102" s="51"/>
      <c r="BH102" s="51"/>
      <c r="BI102" s="51"/>
      <c r="BJ102" s="51"/>
      <c r="BK102" s="51"/>
      <c r="BL102" s="51"/>
      <c r="BM102" s="51">
        <v>3000</v>
      </c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</row>
    <row r="103" spans="1:78" s="6" customFormat="1" ht="21.75" customHeight="1">
      <c r="A103" s="71" t="s">
        <v>215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2"/>
      <c r="AG103" s="72"/>
      <c r="AH103" s="72"/>
      <c r="AI103" s="72"/>
      <c r="AJ103" s="30"/>
      <c r="AK103" s="72"/>
      <c r="AL103" s="72"/>
      <c r="AM103" s="72"/>
      <c r="AN103" s="72"/>
      <c r="AO103" s="72"/>
      <c r="AP103" s="72"/>
      <c r="AQ103" s="72"/>
      <c r="AR103" s="72"/>
      <c r="AS103" s="72" t="s">
        <v>21</v>
      </c>
      <c r="AT103" s="72"/>
      <c r="AU103" s="72"/>
      <c r="AV103" s="72"/>
      <c r="AW103" s="72"/>
      <c r="AX103" s="30"/>
      <c r="AY103" s="74">
        <f>AY109+AY104</f>
        <v>1201224</v>
      </c>
      <c r="AZ103" s="74"/>
      <c r="BA103" s="74"/>
      <c r="BB103" s="74"/>
      <c r="BC103" s="74"/>
      <c r="BD103" s="74"/>
      <c r="BE103" s="74"/>
      <c r="BF103" s="74">
        <f>BF109+BF104</f>
        <v>297854.4</v>
      </c>
      <c r="BG103" s="74"/>
      <c r="BH103" s="74"/>
      <c r="BI103" s="74"/>
      <c r="BJ103" s="74"/>
      <c r="BK103" s="74"/>
      <c r="BL103" s="74"/>
      <c r="BM103" s="74">
        <f>BM109+BM104</f>
        <v>298976.4</v>
      </c>
      <c r="BN103" s="74"/>
      <c r="BO103" s="74"/>
      <c r="BP103" s="74"/>
      <c r="BQ103" s="74"/>
      <c r="BR103" s="74"/>
      <c r="BS103" s="74"/>
      <c r="BT103" s="74">
        <f>BT109+BT104</f>
        <v>0</v>
      </c>
      <c r="BU103" s="74"/>
      <c r="BV103" s="74"/>
      <c r="BW103" s="74"/>
      <c r="BX103" s="74"/>
      <c r="BY103" s="74"/>
      <c r="BZ103" s="74"/>
    </row>
    <row r="104" spans="1:78" s="6" customFormat="1" ht="50.25" customHeight="1">
      <c r="A104" s="58" t="s">
        <v>251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6" t="s">
        <v>36</v>
      </c>
      <c r="AG104" s="56"/>
      <c r="AH104" s="56"/>
      <c r="AI104" s="56"/>
      <c r="AJ104" s="21"/>
      <c r="AK104" s="56" t="s">
        <v>84</v>
      </c>
      <c r="AL104" s="56"/>
      <c r="AM104" s="56"/>
      <c r="AN104" s="56"/>
      <c r="AO104" s="56"/>
      <c r="AP104" s="56"/>
      <c r="AQ104" s="56"/>
      <c r="AR104" s="56"/>
      <c r="AS104" s="56" t="s">
        <v>21</v>
      </c>
      <c r="AT104" s="56"/>
      <c r="AU104" s="56"/>
      <c r="AV104" s="56"/>
      <c r="AW104" s="56"/>
      <c r="AX104" s="21"/>
      <c r="AY104" s="57">
        <f>AY105+AY107</f>
        <v>217983.96</v>
      </c>
      <c r="AZ104" s="57"/>
      <c r="BA104" s="57"/>
      <c r="BB104" s="57"/>
      <c r="BC104" s="57"/>
      <c r="BD104" s="57"/>
      <c r="BE104" s="57"/>
      <c r="BF104" s="57">
        <f>BF105+BF107</f>
        <v>0</v>
      </c>
      <c r="BG104" s="57"/>
      <c r="BH104" s="57"/>
      <c r="BI104" s="57"/>
      <c r="BJ104" s="57"/>
      <c r="BK104" s="57"/>
      <c r="BL104" s="57"/>
      <c r="BM104" s="57">
        <f>BM105+BM107</f>
        <v>0</v>
      </c>
      <c r="BN104" s="57"/>
      <c r="BO104" s="57"/>
      <c r="BP104" s="57"/>
      <c r="BQ104" s="57"/>
      <c r="BR104" s="57"/>
      <c r="BS104" s="57"/>
      <c r="BT104" s="57">
        <f>BT105+BT107</f>
        <v>0</v>
      </c>
      <c r="BU104" s="57"/>
      <c r="BV104" s="57"/>
      <c r="BW104" s="57"/>
      <c r="BX104" s="57"/>
      <c r="BY104" s="57"/>
      <c r="BZ104" s="57"/>
    </row>
    <row r="105" spans="1:78" s="6" customFormat="1" ht="21.75" customHeight="1">
      <c r="A105" s="55" t="s">
        <v>154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6" t="s">
        <v>37</v>
      </c>
      <c r="AG105" s="56"/>
      <c r="AH105" s="56"/>
      <c r="AI105" s="56"/>
      <c r="AJ105" s="21"/>
      <c r="AK105" s="56" t="s">
        <v>56</v>
      </c>
      <c r="AL105" s="56"/>
      <c r="AM105" s="56"/>
      <c r="AN105" s="56"/>
      <c r="AO105" s="56"/>
      <c r="AP105" s="56"/>
      <c r="AQ105" s="56"/>
      <c r="AR105" s="56"/>
      <c r="AS105" s="56" t="s">
        <v>21</v>
      </c>
      <c r="AT105" s="56"/>
      <c r="AU105" s="56"/>
      <c r="AV105" s="56"/>
      <c r="AW105" s="56"/>
      <c r="AX105" s="21"/>
      <c r="AY105" s="57">
        <f>AY106</f>
        <v>167422.4</v>
      </c>
      <c r="AZ105" s="57"/>
      <c r="BA105" s="57"/>
      <c r="BB105" s="57"/>
      <c r="BC105" s="57"/>
      <c r="BD105" s="57"/>
      <c r="BE105" s="57"/>
      <c r="BF105" s="57">
        <f>BF106</f>
        <v>0</v>
      </c>
      <c r="BG105" s="57"/>
      <c r="BH105" s="57"/>
      <c r="BI105" s="57"/>
      <c r="BJ105" s="57"/>
      <c r="BK105" s="57"/>
      <c r="BL105" s="57"/>
      <c r="BM105" s="57">
        <f>BM106</f>
        <v>0</v>
      </c>
      <c r="BN105" s="57"/>
      <c r="BO105" s="57"/>
      <c r="BP105" s="57"/>
      <c r="BQ105" s="57"/>
      <c r="BR105" s="57"/>
      <c r="BS105" s="57"/>
      <c r="BT105" s="57">
        <f>BT106</f>
        <v>0</v>
      </c>
      <c r="BU105" s="57"/>
      <c r="BV105" s="57"/>
      <c r="BW105" s="57"/>
      <c r="BX105" s="57"/>
      <c r="BY105" s="57"/>
      <c r="BZ105" s="57"/>
    </row>
    <row r="106" spans="1:78" s="6" customFormat="1" ht="12">
      <c r="A106" s="52" t="s">
        <v>143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4" t="s">
        <v>145</v>
      </c>
      <c r="AG106" s="53"/>
      <c r="AH106" s="53"/>
      <c r="AI106" s="53"/>
      <c r="AJ106" s="20" t="s">
        <v>279</v>
      </c>
      <c r="AK106" s="53" t="s">
        <v>56</v>
      </c>
      <c r="AL106" s="53"/>
      <c r="AM106" s="53"/>
      <c r="AN106" s="53"/>
      <c r="AO106" s="53"/>
      <c r="AP106" s="53"/>
      <c r="AQ106" s="53"/>
      <c r="AR106" s="53"/>
      <c r="AS106" s="54" t="s">
        <v>140</v>
      </c>
      <c r="AT106" s="53"/>
      <c r="AU106" s="53"/>
      <c r="AV106" s="53"/>
      <c r="AW106" s="53"/>
      <c r="AX106" s="20"/>
      <c r="AY106" s="51">
        <v>167422.4</v>
      </c>
      <c r="AZ106" s="51"/>
      <c r="BA106" s="51"/>
      <c r="BB106" s="51"/>
      <c r="BC106" s="51"/>
      <c r="BD106" s="51"/>
      <c r="BE106" s="51"/>
      <c r="BF106" s="51">
        <v>0</v>
      </c>
      <c r="BG106" s="51"/>
      <c r="BH106" s="51"/>
      <c r="BI106" s="51"/>
      <c r="BJ106" s="51"/>
      <c r="BK106" s="51"/>
      <c r="BL106" s="51"/>
      <c r="BM106" s="51">
        <v>0</v>
      </c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</row>
    <row r="107" spans="1:78" s="6" customFormat="1" ht="26.25" customHeight="1">
      <c r="A107" s="55" t="s">
        <v>159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6" t="s">
        <v>52</v>
      </c>
      <c r="AG107" s="56"/>
      <c r="AH107" s="56"/>
      <c r="AI107" s="56"/>
      <c r="AJ107" s="21"/>
      <c r="AK107" s="56" t="s">
        <v>59</v>
      </c>
      <c r="AL107" s="56"/>
      <c r="AM107" s="56"/>
      <c r="AN107" s="56"/>
      <c r="AO107" s="56"/>
      <c r="AP107" s="56"/>
      <c r="AQ107" s="56"/>
      <c r="AR107" s="56"/>
      <c r="AS107" s="56" t="s">
        <v>21</v>
      </c>
      <c r="AT107" s="56"/>
      <c r="AU107" s="56"/>
      <c r="AV107" s="56"/>
      <c r="AW107" s="56"/>
      <c r="AX107" s="21"/>
      <c r="AY107" s="57">
        <f>AY108</f>
        <v>50561.56</v>
      </c>
      <c r="AZ107" s="57"/>
      <c r="BA107" s="57"/>
      <c r="BB107" s="57"/>
      <c r="BC107" s="57"/>
      <c r="BD107" s="57"/>
      <c r="BE107" s="57"/>
      <c r="BF107" s="57">
        <f>BF108</f>
        <v>0</v>
      </c>
      <c r="BG107" s="57"/>
      <c r="BH107" s="57"/>
      <c r="BI107" s="57"/>
      <c r="BJ107" s="57"/>
      <c r="BK107" s="57"/>
      <c r="BL107" s="57"/>
      <c r="BM107" s="57">
        <f>BM108</f>
        <v>0</v>
      </c>
      <c r="BN107" s="57"/>
      <c r="BO107" s="57"/>
      <c r="BP107" s="57"/>
      <c r="BQ107" s="57"/>
      <c r="BR107" s="57"/>
      <c r="BS107" s="57"/>
      <c r="BT107" s="57">
        <f>BT108</f>
        <v>0</v>
      </c>
      <c r="BU107" s="57"/>
      <c r="BV107" s="57"/>
      <c r="BW107" s="57"/>
      <c r="BX107" s="57"/>
      <c r="BY107" s="57"/>
      <c r="BZ107" s="57"/>
    </row>
    <row r="108" spans="1:78" s="6" customFormat="1" ht="15" customHeight="1">
      <c r="A108" s="52" t="s">
        <v>160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3" t="s">
        <v>53</v>
      </c>
      <c r="AG108" s="53"/>
      <c r="AH108" s="53"/>
      <c r="AI108" s="53"/>
      <c r="AJ108" s="20" t="s">
        <v>279</v>
      </c>
      <c r="AK108" s="53" t="s">
        <v>59</v>
      </c>
      <c r="AL108" s="53"/>
      <c r="AM108" s="53"/>
      <c r="AN108" s="53"/>
      <c r="AO108" s="53"/>
      <c r="AP108" s="53"/>
      <c r="AQ108" s="53"/>
      <c r="AR108" s="53"/>
      <c r="AS108" s="54" t="s">
        <v>161</v>
      </c>
      <c r="AT108" s="53"/>
      <c r="AU108" s="53"/>
      <c r="AV108" s="53"/>
      <c r="AW108" s="53"/>
      <c r="AX108" s="20"/>
      <c r="AY108" s="51">
        <v>50561.56</v>
      </c>
      <c r="AZ108" s="51"/>
      <c r="BA108" s="51"/>
      <c r="BB108" s="51"/>
      <c r="BC108" s="51"/>
      <c r="BD108" s="51"/>
      <c r="BE108" s="51"/>
      <c r="BF108" s="51">
        <v>0</v>
      </c>
      <c r="BG108" s="51"/>
      <c r="BH108" s="51"/>
      <c r="BI108" s="51"/>
      <c r="BJ108" s="51"/>
      <c r="BK108" s="51"/>
      <c r="BL108" s="51"/>
      <c r="BM108" s="51">
        <v>0</v>
      </c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</row>
    <row r="109" spans="1:78" s="6" customFormat="1" ht="32.25" customHeight="1">
      <c r="A109" s="58" t="s">
        <v>255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6" t="s">
        <v>216</v>
      </c>
      <c r="AG109" s="56"/>
      <c r="AH109" s="56"/>
      <c r="AI109" s="56"/>
      <c r="AJ109" s="21"/>
      <c r="AK109" s="56" t="s">
        <v>170</v>
      </c>
      <c r="AL109" s="56"/>
      <c r="AM109" s="56"/>
      <c r="AN109" s="56"/>
      <c r="AO109" s="56"/>
      <c r="AP109" s="56"/>
      <c r="AQ109" s="56"/>
      <c r="AR109" s="56"/>
      <c r="AS109" s="56" t="s">
        <v>21</v>
      </c>
      <c r="AT109" s="56"/>
      <c r="AU109" s="56"/>
      <c r="AV109" s="56"/>
      <c r="AW109" s="56"/>
      <c r="AX109" s="21"/>
      <c r="AY109" s="57">
        <f>AY110</f>
        <v>983240.04</v>
      </c>
      <c r="AZ109" s="57"/>
      <c r="BA109" s="57"/>
      <c r="BB109" s="57"/>
      <c r="BC109" s="57"/>
      <c r="BD109" s="57"/>
      <c r="BE109" s="57"/>
      <c r="BF109" s="57">
        <f>BF110</f>
        <v>297854.4</v>
      </c>
      <c r="BG109" s="57"/>
      <c r="BH109" s="57"/>
      <c r="BI109" s="57"/>
      <c r="BJ109" s="57"/>
      <c r="BK109" s="57"/>
      <c r="BL109" s="57"/>
      <c r="BM109" s="57">
        <f>BM110</f>
        <v>298976.4</v>
      </c>
      <c r="BN109" s="57"/>
      <c r="BO109" s="57"/>
      <c r="BP109" s="57"/>
      <c r="BQ109" s="57"/>
      <c r="BR109" s="57"/>
      <c r="BS109" s="57"/>
      <c r="BT109" s="57">
        <f>BT110</f>
        <v>0</v>
      </c>
      <c r="BU109" s="57"/>
      <c r="BV109" s="57"/>
      <c r="BW109" s="57"/>
      <c r="BX109" s="57"/>
      <c r="BY109" s="57"/>
      <c r="BZ109" s="57"/>
    </row>
    <row r="110" spans="1:78" s="6" customFormat="1" ht="15" customHeight="1">
      <c r="A110" s="55" t="s">
        <v>82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6" t="s">
        <v>217</v>
      </c>
      <c r="AG110" s="56"/>
      <c r="AH110" s="56"/>
      <c r="AI110" s="56"/>
      <c r="AJ110" s="21"/>
      <c r="AK110" s="56" t="s">
        <v>81</v>
      </c>
      <c r="AL110" s="56"/>
      <c r="AM110" s="56"/>
      <c r="AN110" s="56"/>
      <c r="AO110" s="56"/>
      <c r="AP110" s="56"/>
      <c r="AQ110" s="56"/>
      <c r="AR110" s="56"/>
      <c r="AS110" s="56" t="s">
        <v>21</v>
      </c>
      <c r="AT110" s="56"/>
      <c r="AU110" s="56"/>
      <c r="AV110" s="56"/>
      <c r="AW110" s="56"/>
      <c r="AX110" s="21"/>
      <c r="AY110" s="57">
        <f>SUM(AY111:BE118)</f>
        <v>983240.04</v>
      </c>
      <c r="AZ110" s="57"/>
      <c r="BA110" s="57"/>
      <c r="BB110" s="57"/>
      <c r="BC110" s="57"/>
      <c r="BD110" s="57"/>
      <c r="BE110" s="57"/>
      <c r="BF110" s="57">
        <f>SUM(BF111:BL118)</f>
        <v>297854.4</v>
      </c>
      <c r="BG110" s="57"/>
      <c r="BH110" s="57"/>
      <c r="BI110" s="57"/>
      <c r="BJ110" s="57"/>
      <c r="BK110" s="57"/>
      <c r="BL110" s="57"/>
      <c r="BM110" s="57">
        <f>SUM(BM111:BS118)</f>
        <v>298976.4</v>
      </c>
      <c r="BN110" s="57"/>
      <c r="BO110" s="57"/>
      <c r="BP110" s="57"/>
      <c r="BQ110" s="57"/>
      <c r="BR110" s="57"/>
      <c r="BS110" s="57"/>
      <c r="BT110" s="57">
        <f>SUM(BT111:BZ118)</f>
        <v>0</v>
      </c>
      <c r="BU110" s="57"/>
      <c r="BV110" s="57"/>
      <c r="BW110" s="57"/>
      <c r="BX110" s="57"/>
      <c r="BY110" s="57"/>
      <c r="BZ110" s="57"/>
    </row>
    <row r="111" spans="1:78" s="6" customFormat="1" ht="15" customHeight="1">
      <c r="A111" s="66" t="s">
        <v>152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54" t="s">
        <v>176</v>
      </c>
      <c r="AG111" s="53"/>
      <c r="AH111" s="53"/>
      <c r="AI111" s="53"/>
      <c r="AJ111" s="20" t="s">
        <v>233</v>
      </c>
      <c r="AK111" s="54" t="s">
        <v>81</v>
      </c>
      <c r="AL111" s="53"/>
      <c r="AM111" s="53"/>
      <c r="AN111" s="53"/>
      <c r="AO111" s="53"/>
      <c r="AP111" s="53"/>
      <c r="AQ111" s="53"/>
      <c r="AR111" s="53"/>
      <c r="AS111" s="54" t="s">
        <v>153</v>
      </c>
      <c r="AT111" s="53"/>
      <c r="AU111" s="53"/>
      <c r="AV111" s="53"/>
      <c r="AW111" s="53"/>
      <c r="AX111" s="20"/>
      <c r="AY111" s="51">
        <v>45000</v>
      </c>
      <c r="AZ111" s="51"/>
      <c r="BA111" s="51"/>
      <c r="BB111" s="51"/>
      <c r="BC111" s="51"/>
      <c r="BD111" s="51"/>
      <c r="BE111" s="51"/>
      <c r="BF111" s="51">
        <v>45000</v>
      </c>
      <c r="BG111" s="51"/>
      <c r="BH111" s="51"/>
      <c r="BI111" s="51"/>
      <c r="BJ111" s="51"/>
      <c r="BK111" s="51"/>
      <c r="BL111" s="51"/>
      <c r="BM111" s="51">
        <v>45000</v>
      </c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</row>
    <row r="112" spans="1:78" s="6" customFormat="1" ht="15" customHeight="1">
      <c r="A112" s="52" t="s">
        <v>186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4" t="s">
        <v>177</v>
      </c>
      <c r="AG112" s="53"/>
      <c r="AH112" s="53"/>
      <c r="AI112" s="53"/>
      <c r="AJ112" s="20" t="s">
        <v>273</v>
      </c>
      <c r="AK112" s="54" t="s">
        <v>81</v>
      </c>
      <c r="AL112" s="53"/>
      <c r="AM112" s="53"/>
      <c r="AN112" s="53"/>
      <c r="AO112" s="53"/>
      <c r="AP112" s="53"/>
      <c r="AQ112" s="53"/>
      <c r="AR112" s="53"/>
      <c r="AS112" s="53" t="s">
        <v>190</v>
      </c>
      <c r="AT112" s="53"/>
      <c r="AU112" s="53"/>
      <c r="AV112" s="53"/>
      <c r="AW112" s="53"/>
      <c r="AX112" s="20"/>
      <c r="AY112" s="51">
        <v>360000</v>
      </c>
      <c r="AZ112" s="51"/>
      <c r="BA112" s="51"/>
      <c r="BB112" s="51"/>
      <c r="BC112" s="51"/>
      <c r="BD112" s="51"/>
      <c r="BE112" s="51"/>
      <c r="BF112" s="51">
        <v>0</v>
      </c>
      <c r="BG112" s="51"/>
      <c r="BH112" s="51"/>
      <c r="BI112" s="51"/>
      <c r="BJ112" s="51"/>
      <c r="BK112" s="51"/>
      <c r="BL112" s="51"/>
      <c r="BM112" s="51">
        <v>0</v>
      </c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</row>
    <row r="113" spans="1:78" s="6" customFormat="1" ht="15" customHeight="1">
      <c r="A113" s="52" t="s">
        <v>186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4" t="s">
        <v>177</v>
      </c>
      <c r="AG113" s="53"/>
      <c r="AH113" s="53"/>
      <c r="AI113" s="53"/>
      <c r="AJ113" s="20" t="s">
        <v>274</v>
      </c>
      <c r="AK113" s="54" t="s">
        <v>81</v>
      </c>
      <c r="AL113" s="53"/>
      <c r="AM113" s="53"/>
      <c r="AN113" s="53"/>
      <c r="AO113" s="53"/>
      <c r="AP113" s="53"/>
      <c r="AQ113" s="53"/>
      <c r="AR113" s="53"/>
      <c r="AS113" s="53" t="s">
        <v>190</v>
      </c>
      <c r="AT113" s="53"/>
      <c r="AU113" s="53"/>
      <c r="AV113" s="53"/>
      <c r="AW113" s="53"/>
      <c r="AX113" s="20"/>
      <c r="AY113" s="51">
        <v>170505</v>
      </c>
      <c r="AZ113" s="51"/>
      <c r="BA113" s="51"/>
      <c r="BB113" s="51"/>
      <c r="BC113" s="51"/>
      <c r="BD113" s="51"/>
      <c r="BE113" s="51"/>
      <c r="BF113" s="51">
        <v>0</v>
      </c>
      <c r="BG113" s="51"/>
      <c r="BH113" s="51"/>
      <c r="BI113" s="51"/>
      <c r="BJ113" s="51"/>
      <c r="BK113" s="51"/>
      <c r="BL113" s="51"/>
      <c r="BM113" s="51">
        <v>0</v>
      </c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</row>
    <row r="114" spans="1:78" s="6" customFormat="1" ht="15" customHeight="1">
      <c r="A114" s="52" t="s">
        <v>186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4" t="s">
        <v>177</v>
      </c>
      <c r="AG114" s="53"/>
      <c r="AH114" s="53"/>
      <c r="AI114" s="53"/>
      <c r="AJ114" s="20" t="s">
        <v>279</v>
      </c>
      <c r="AK114" s="54" t="s">
        <v>81</v>
      </c>
      <c r="AL114" s="53"/>
      <c r="AM114" s="53"/>
      <c r="AN114" s="53"/>
      <c r="AO114" s="53"/>
      <c r="AP114" s="53"/>
      <c r="AQ114" s="53"/>
      <c r="AR114" s="53"/>
      <c r="AS114" s="53" t="s">
        <v>190</v>
      </c>
      <c r="AT114" s="53"/>
      <c r="AU114" s="53"/>
      <c r="AV114" s="53"/>
      <c r="AW114" s="53"/>
      <c r="AX114" s="20"/>
      <c r="AY114" s="51">
        <v>35861.04</v>
      </c>
      <c r="AZ114" s="51"/>
      <c r="BA114" s="51"/>
      <c r="BB114" s="51"/>
      <c r="BC114" s="51"/>
      <c r="BD114" s="51"/>
      <c r="BE114" s="51"/>
      <c r="BF114" s="51">
        <v>0</v>
      </c>
      <c r="BG114" s="51"/>
      <c r="BH114" s="51"/>
      <c r="BI114" s="51"/>
      <c r="BJ114" s="51"/>
      <c r="BK114" s="51"/>
      <c r="BL114" s="51"/>
      <c r="BM114" s="51">
        <v>0</v>
      </c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</row>
    <row r="115" spans="1:78" s="6" customFormat="1" ht="15" customHeight="1">
      <c r="A115" s="52" t="s">
        <v>186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4" t="s">
        <v>177</v>
      </c>
      <c r="AG115" s="53"/>
      <c r="AH115" s="53"/>
      <c r="AI115" s="53"/>
      <c r="AJ115" s="20" t="s">
        <v>233</v>
      </c>
      <c r="AK115" s="54" t="s">
        <v>81</v>
      </c>
      <c r="AL115" s="53"/>
      <c r="AM115" s="53"/>
      <c r="AN115" s="53"/>
      <c r="AO115" s="53"/>
      <c r="AP115" s="53"/>
      <c r="AQ115" s="53"/>
      <c r="AR115" s="53"/>
      <c r="AS115" s="53" t="s">
        <v>190</v>
      </c>
      <c r="AT115" s="53"/>
      <c r="AU115" s="53"/>
      <c r="AV115" s="53"/>
      <c r="AW115" s="53"/>
      <c r="AX115" s="20"/>
      <c r="AY115" s="51">
        <v>102167</v>
      </c>
      <c r="AZ115" s="51"/>
      <c r="BA115" s="51"/>
      <c r="BB115" s="51"/>
      <c r="BC115" s="51"/>
      <c r="BD115" s="51"/>
      <c r="BE115" s="51"/>
      <c r="BF115" s="51">
        <v>123500</v>
      </c>
      <c r="BG115" s="51"/>
      <c r="BH115" s="51"/>
      <c r="BI115" s="51"/>
      <c r="BJ115" s="51"/>
      <c r="BK115" s="51"/>
      <c r="BL115" s="51"/>
      <c r="BM115" s="51">
        <v>130650</v>
      </c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</row>
    <row r="116" spans="1:78" s="6" customFormat="1" ht="15" customHeight="1">
      <c r="A116" s="52" t="s">
        <v>186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4" t="s">
        <v>177</v>
      </c>
      <c r="AG116" s="53"/>
      <c r="AH116" s="53"/>
      <c r="AI116" s="53"/>
      <c r="AJ116" s="20" t="s">
        <v>280</v>
      </c>
      <c r="AK116" s="54" t="s">
        <v>81</v>
      </c>
      <c r="AL116" s="53"/>
      <c r="AM116" s="53"/>
      <c r="AN116" s="53"/>
      <c r="AO116" s="53"/>
      <c r="AP116" s="53"/>
      <c r="AQ116" s="53"/>
      <c r="AR116" s="53"/>
      <c r="AS116" s="53" t="s">
        <v>190</v>
      </c>
      <c r="AT116" s="53"/>
      <c r="AU116" s="53"/>
      <c r="AV116" s="53"/>
      <c r="AW116" s="53"/>
      <c r="AX116" s="20"/>
      <c r="AY116" s="51">
        <v>39940</v>
      </c>
      <c r="AZ116" s="51"/>
      <c r="BA116" s="51"/>
      <c r="BB116" s="51"/>
      <c r="BC116" s="51"/>
      <c r="BD116" s="51"/>
      <c r="BE116" s="51"/>
      <c r="BF116" s="51">
        <v>0</v>
      </c>
      <c r="BG116" s="51"/>
      <c r="BH116" s="51"/>
      <c r="BI116" s="51"/>
      <c r="BJ116" s="51"/>
      <c r="BK116" s="51"/>
      <c r="BL116" s="51"/>
      <c r="BM116" s="51">
        <v>0</v>
      </c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</row>
    <row r="117" spans="1:78" s="6" customFormat="1" ht="15" customHeight="1">
      <c r="A117" s="52" t="s">
        <v>185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4" t="s">
        <v>177</v>
      </c>
      <c r="AG117" s="53"/>
      <c r="AH117" s="53"/>
      <c r="AI117" s="53"/>
      <c r="AJ117" s="20" t="s">
        <v>233</v>
      </c>
      <c r="AK117" s="54" t="s">
        <v>81</v>
      </c>
      <c r="AL117" s="53"/>
      <c r="AM117" s="53"/>
      <c r="AN117" s="53"/>
      <c r="AO117" s="53"/>
      <c r="AP117" s="53"/>
      <c r="AQ117" s="53"/>
      <c r="AR117" s="53"/>
      <c r="AS117" s="53" t="s">
        <v>71</v>
      </c>
      <c r="AT117" s="53"/>
      <c r="AU117" s="53"/>
      <c r="AV117" s="53"/>
      <c r="AW117" s="53"/>
      <c r="AX117" s="20"/>
      <c r="AY117" s="51">
        <v>10000</v>
      </c>
      <c r="AZ117" s="51"/>
      <c r="BA117" s="51"/>
      <c r="BB117" s="51"/>
      <c r="BC117" s="51"/>
      <c r="BD117" s="51"/>
      <c r="BE117" s="51"/>
      <c r="BF117" s="51">
        <v>10000</v>
      </c>
      <c r="BG117" s="51"/>
      <c r="BH117" s="51"/>
      <c r="BI117" s="51"/>
      <c r="BJ117" s="51"/>
      <c r="BK117" s="51"/>
      <c r="BL117" s="51"/>
      <c r="BM117" s="51">
        <v>10000</v>
      </c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</row>
    <row r="118" spans="1:78" s="6" customFormat="1" ht="15" customHeight="1">
      <c r="A118" s="114" t="s">
        <v>185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6"/>
      <c r="AF118" s="54" t="s">
        <v>178</v>
      </c>
      <c r="AG118" s="53"/>
      <c r="AH118" s="53"/>
      <c r="AI118" s="53"/>
      <c r="AJ118" s="20" t="s">
        <v>280</v>
      </c>
      <c r="AK118" s="54" t="s">
        <v>81</v>
      </c>
      <c r="AL118" s="53"/>
      <c r="AM118" s="53"/>
      <c r="AN118" s="53"/>
      <c r="AO118" s="53"/>
      <c r="AP118" s="53"/>
      <c r="AQ118" s="53"/>
      <c r="AR118" s="53"/>
      <c r="AS118" s="54" t="s">
        <v>71</v>
      </c>
      <c r="AT118" s="53"/>
      <c r="AU118" s="53"/>
      <c r="AV118" s="53"/>
      <c r="AW118" s="53"/>
      <c r="AX118" s="20"/>
      <c r="AY118" s="51">
        <v>219767</v>
      </c>
      <c r="AZ118" s="51"/>
      <c r="BA118" s="51"/>
      <c r="BB118" s="51"/>
      <c r="BC118" s="51"/>
      <c r="BD118" s="51"/>
      <c r="BE118" s="51"/>
      <c r="BF118" s="51">
        <v>119354.4</v>
      </c>
      <c r="BG118" s="51"/>
      <c r="BH118" s="51"/>
      <c r="BI118" s="51"/>
      <c r="BJ118" s="51"/>
      <c r="BK118" s="51"/>
      <c r="BL118" s="51"/>
      <c r="BM118" s="51">
        <v>113326.4</v>
      </c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</row>
    <row r="119" spans="1:78" s="6" customFormat="1" ht="30" customHeight="1">
      <c r="A119" s="71" t="s">
        <v>127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2"/>
      <c r="AG119" s="72"/>
      <c r="AH119" s="72"/>
      <c r="AI119" s="72"/>
      <c r="AJ119" s="30"/>
      <c r="AK119" s="72"/>
      <c r="AL119" s="72"/>
      <c r="AM119" s="72"/>
      <c r="AN119" s="72"/>
      <c r="AO119" s="72"/>
      <c r="AP119" s="72"/>
      <c r="AQ119" s="72"/>
      <c r="AR119" s="72"/>
      <c r="AS119" s="72" t="s">
        <v>21</v>
      </c>
      <c r="AT119" s="72"/>
      <c r="AU119" s="72"/>
      <c r="AV119" s="72"/>
      <c r="AW119" s="72"/>
      <c r="AX119" s="30"/>
      <c r="AY119" s="74">
        <f>AY121+AY124+AY130+AY127</f>
        <v>4730181.359999999</v>
      </c>
      <c r="AZ119" s="74"/>
      <c r="BA119" s="74"/>
      <c r="BB119" s="74"/>
      <c r="BC119" s="74"/>
      <c r="BD119" s="74"/>
      <c r="BE119" s="74"/>
      <c r="BF119" s="74">
        <f>BF121+BF124+BF130+BF127</f>
        <v>4867947</v>
      </c>
      <c r="BG119" s="74"/>
      <c r="BH119" s="74"/>
      <c r="BI119" s="74"/>
      <c r="BJ119" s="74"/>
      <c r="BK119" s="74"/>
      <c r="BL119" s="74"/>
      <c r="BM119" s="74">
        <f>BM121+BM124+BM130+BM127</f>
        <v>5033980</v>
      </c>
      <c r="BN119" s="74"/>
      <c r="BO119" s="74"/>
      <c r="BP119" s="74"/>
      <c r="BQ119" s="74"/>
      <c r="BR119" s="74"/>
      <c r="BS119" s="74"/>
      <c r="BT119" s="74">
        <f>BT121+BT124+BT130+BT127</f>
        <v>0</v>
      </c>
      <c r="BU119" s="74"/>
      <c r="BV119" s="74"/>
      <c r="BW119" s="74"/>
      <c r="BX119" s="74"/>
      <c r="BY119" s="74"/>
      <c r="BZ119" s="74"/>
    </row>
    <row r="120" spans="1:78" s="6" customFormat="1" ht="51.75" customHeight="1">
      <c r="A120" s="58" t="s">
        <v>251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6" t="s">
        <v>36</v>
      </c>
      <c r="AG120" s="56"/>
      <c r="AH120" s="56"/>
      <c r="AI120" s="56"/>
      <c r="AJ120" s="21"/>
      <c r="AK120" s="56" t="s">
        <v>84</v>
      </c>
      <c r="AL120" s="56"/>
      <c r="AM120" s="56"/>
      <c r="AN120" s="56"/>
      <c r="AO120" s="56"/>
      <c r="AP120" s="56"/>
      <c r="AQ120" s="56"/>
      <c r="AR120" s="56"/>
      <c r="AS120" s="56" t="s">
        <v>21</v>
      </c>
      <c r="AT120" s="56"/>
      <c r="AU120" s="56"/>
      <c r="AV120" s="56"/>
      <c r="AW120" s="56"/>
      <c r="AX120" s="21"/>
      <c r="AY120" s="57">
        <f>AY121+AY124</f>
        <v>407423</v>
      </c>
      <c r="AZ120" s="57"/>
      <c r="BA120" s="57"/>
      <c r="BB120" s="57"/>
      <c r="BC120" s="57"/>
      <c r="BD120" s="57"/>
      <c r="BE120" s="57"/>
      <c r="BF120" s="57">
        <f>BF121+BF124</f>
        <v>437701</v>
      </c>
      <c r="BG120" s="57"/>
      <c r="BH120" s="57"/>
      <c r="BI120" s="57"/>
      <c r="BJ120" s="57"/>
      <c r="BK120" s="57"/>
      <c r="BL120" s="57"/>
      <c r="BM120" s="57">
        <f>BM121+BM124</f>
        <v>455205</v>
      </c>
      <c r="BN120" s="57"/>
      <c r="BO120" s="57"/>
      <c r="BP120" s="57"/>
      <c r="BQ120" s="57"/>
      <c r="BR120" s="57"/>
      <c r="BS120" s="57"/>
      <c r="BT120" s="57">
        <f>BT121+BT124</f>
        <v>0</v>
      </c>
      <c r="BU120" s="57"/>
      <c r="BV120" s="57"/>
      <c r="BW120" s="57"/>
      <c r="BX120" s="57"/>
      <c r="BY120" s="57"/>
      <c r="BZ120" s="57"/>
    </row>
    <row r="121" spans="1:78" s="6" customFormat="1" ht="12">
      <c r="A121" s="55" t="s">
        <v>154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6" t="s">
        <v>37</v>
      </c>
      <c r="AG121" s="56"/>
      <c r="AH121" s="56"/>
      <c r="AI121" s="56"/>
      <c r="AJ121" s="21"/>
      <c r="AK121" s="56" t="s">
        <v>56</v>
      </c>
      <c r="AL121" s="56"/>
      <c r="AM121" s="56"/>
      <c r="AN121" s="56"/>
      <c r="AO121" s="56"/>
      <c r="AP121" s="56"/>
      <c r="AQ121" s="56"/>
      <c r="AR121" s="56"/>
      <c r="AS121" s="56" t="s">
        <v>21</v>
      </c>
      <c r="AT121" s="56"/>
      <c r="AU121" s="56"/>
      <c r="AV121" s="56"/>
      <c r="AW121" s="56"/>
      <c r="AX121" s="21"/>
      <c r="AY121" s="57">
        <f>AY122+AY123</f>
        <v>312921</v>
      </c>
      <c r="AZ121" s="57"/>
      <c r="BA121" s="57"/>
      <c r="BB121" s="57"/>
      <c r="BC121" s="57"/>
      <c r="BD121" s="57"/>
      <c r="BE121" s="57"/>
      <c r="BF121" s="57">
        <f>BF122+BF123</f>
        <v>336176</v>
      </c>
      <c r="BG121" s="57"/>
      <c r="BH121" s="57"/>
      <c r="BI121" s="57"/>
      <c r="BJ121" s="57"/>
      <c r="BK121" s="57"/>
      <c r="BL121" s="57"/>
      <c r="BM121" s="57">
        <f>BM122+BM123</f>
        <v>349620</v>
      </c>
      <c r="BN121" s="57"/>
      <c r="BO121" s="57"/>
      <c r="BP121" s="57"/>
      <c r="BQ121" s="57"/>
      <c r="BR121" s="57"/>
      <c r="BS121" s="57"/>
      <c r="BT121" s="57">
        <f>BT122</f>
        <v>0</v>
      </c>
      <c r="BU121" s="57"/>
      <c r="BV121" s="57"/>
      <c r="BW121" s="57"/>
      <c r="BX121" s="57"/>
      <c r="BY121" s="57"/>
      <c r="BZ121" s="57"/>
    </row>
    <row r="122" spans="1:78" s="6" customFormat="1" ht="12">
      <c r="A122" s="52" t="s">
        <v>143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4" t="s">
        <v>145</v>
      </c>
      <c r="AG122" s="53"/>
      <c r="AH122" s="53"/>
      <c r="AI122" s="53"/>
      <c r="AJ122" s="20"/>
      <c r="AK122" s="53" t="s">
        <v>56</v>
      </c>
      <c r="AL122" s="53"/>
      <c r="AM122" s="53"/>
      <c r="AN122" s="53"/>
      <c r="AO122" s="53"/>
      <c r="AP122" s="53"/>
      <c r="AQ122" s="53"/>
      <c r="AR122" s="53"/>
      <c r="AS122" s="54" t="s">
        <v>140</v>
      </c>
      <c r="AT122" s="53"/>
      <c r="AU122" s="53"/>
      <c r="AV122" s="53"/>
      <c r="AW122" s="53"/>
      <c r="AX122" s="20"/>
      <c r="AY122" s="51">
        <v>312921</v>
      </c>
      <c r="AZ122" s="51"/>
      <c r="BA122" s="51"/>
      <c r="BB122" s="51"/>
      <c r="BC122" s="51"/>
      <c r="BD122" s="51"/>
      <c r="BE122" s="51"/>
      <c r="BF122" s="51">
        <v>336176</v>
      </c>
      <c r="BG122" s="51"/>
      <c r="BH122" s="51"/>
      <c r="BI122" s="51"/>
      <c r="BJ122" s="51"/>
      <c r="BK122" s="51"/>
      <c r="BL122" s="51"/>
      <c r="BM122" s="51">
        <v>349620</v>
      </c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</row>
    <row r="123" spans="1:78" s="6" customFormat="1" ht="12" hidden="1">
      <c r="A123" s="52" t="s">
        <v>143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4" t="s">
        <v>145</v>
      </c>
      <c r="AG123" s="53"/>
      <c r="AH123" s="53"/>
      <c r="AI123" s="53"/>
      <c r="AJ123" s="20"/>
      <c r="AK123" s="53" t="s">
        <v>56</v>
      </c>
      <c r="AL123" s="53"/>
      <c r="AM123" s="53"/>
      <c r="AN123" s="53"/>
      <c r="AO123" s="53"/>
      <c r="AP123" s="53"/>
      <c r="AQ123" s="53"/>
      <c r="AR123" s="53"/>
      <c r="AS123" s="54" t="s">
        <v>140</v>
      </c>
      <c r="AT123" s="53"/>
      <c r="AU123" s="53"/>
      <c r="AV123" s="53"/>
      <c r="AW123" s="53"/>
      <c r="AX123" s="20" t="s">
        <v>259</v>
      </c>
      <c r="AY123" s="51">
        <v>0</v>
      </c>
      <c r="AZ123" s="51"/>
      <c r="BA123" s="51"/>
      <c r="BB123" s="51"/>
      <c r="BC123" s="51"/>
      <c r="BD123" s="51"/>
      <c r="BE123" s="51"/>
      <c r="BF123" s="51">
        <v>0</v>
      </c>
      <c r="BG123" s="51"/>
      <c r="BH123" s="51"/>
      <c r="BI123" s="51"/>
      <c r="BJ123" s="51"/>
      <c r="BK123" s="51"/>
      <c r="BL123" s="51"/>
      <c r="BM123" s="51">
        <v>0</v>
      </c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</row>
    <row r="124" spans="1:78" s="6" customFormat="1" ht="36.75" customHeight="1">
      <c r="A124" s="55" t="s">
        <v>159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6" t="s">
        <v>52</v>
      </c>
      <c r="AG124" s="56"/>
      <c r="AH124" s="56"/>
      <c r="AI124" s="56"/>
      <c r="AJ124" s="21"/>
      <c r="AK124" s="56" t="s">
        <v>59</v>
      </c>
      <c r="AL124" s="56"/>
      <c r="AM124" s="56"/>
      <c r="AN124" s="56"/>
      <c r="AO124" s="56"/>
      <c r="AP124" s="56"/>
      <c r="AQ124" s="56"/>
      <c r="AR124" s="56"/>
      <c r="AS124" s="56" t="s">
        <v>21</v>
      </c>
      <c r="AT124" s="56"/>
      <c r="AU124" s="56"/>
      <c r="AV124" s="56"/>
      <c r="AW124" s="56"/>
      <c r="AX124" s="21"/>
      <c r="AY124" s="57">
        <f>AY125+AY126</f>
        <v>94502</v>
      </c>
      <c r="AZ124" s="57"/>
      <c r="BA124" s="57"/>
      <c r="BB124" s="57"/>
      <c r="BC124" s="57"/>
      <c r="BD124" s="57"/>
      <c r="BE124" s="57"/>
      <c r="BF124" s="57">
        <f>BF125+BF126</f>
        <v>101525</v>
      </c>
      <c r="BG124" s="57"/>
      <c r="BH124" s="57"/>
      <c r="BI124" s="57"/>
      <c r="BJ124" s="57"/>
      <c r="BK124" s="57"/>
      <c r="BL124" s="57"/>
      <c r="BM124" s="57">
        <f>BM125+BM126</f>
        <v>105585</v>
      </c>
      <c r="BN124" s="57"/>
      <c r="BO124" s="57"/>
      <c r="BP124" s="57"/>
      <c r="BQ124" s="57"/>
      <c r="BR124" s="57"/>
      <c r="BS124" s="57"/>
      <c r="BT124" s="57">
        <f>BT125</f>
        <v>0</v>
      </c>
      <c r="BU124" s="57"/>
      <c r="BV124" s="57"/>
      <c r="BW124" s="57"/>
      <c r="BX124" s="57"/>
      <c r="BY124" s="57"/>
      <c r="BZ124" s="57"/>
    </row>
    <row r="125" spans="1:78" s="6" customFormat="1" ht="15" customHeight="1">
      <c r="A125" s="52" t="s">
        <v>160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3" t="s">
        <v>53</v>
      </c>
      <c r="AG125" s="53"/>
      <c r="AH125" s="53"/>
      <c r="AI125" s="53"/>
      <c r="AJ125" s="20"/>
      <c r="AK125" s="53" t="s">
        <v>59</v>
      </c>
      <c r="AL125" s="53"/>
      <c r="AM125" s="53"/>
      <c r="AN125" s="53"/>
      <c r="AO125" s="53"/>
      <c r="AP125" s="53"/>
      <c r="AQ125" s="53"/>
      <c r="AR125" s="53"/>
      <c r="AS125" s="54" t="s">
        <v>161</v>
      </c>
      <c r="AT125" s="53"/>
      <c r="AU125" s="53"/>
      <c r="AV125" s="53"/>
      <c r="AW125" s="53"/>
      <c r="AX125" s="20"/>
      <c r="AY125" s="51">
        <v>94502</v>
      </c>
      <c r="AZ125" s="51"/>
      <c r="BA125" s="51"/>
      <c r="BB125" s="51"/>
      <c r="BC125" s="51"/>
      <c r="BD125" s="51"/>
      <c r="BE125" s="51"/>
      <c r="BF125" s="51">
        <v>101525</v>
      </c>
      <c r="BG125" s="51"/>
      <c r="BH125" s="51"/>
      <c r="BI125" s="51"/>
      <c r="BJ125" s="51"/>
      <c r="BK125" s="51"/>
      <c r="BL125" s="51"/>
      <c r="BM125" s="51">
        <v>105585</v>
      </c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</row>
    <row r="126" spans="1:78" s="6" customFormat="1" ht="15" customHeight="1" hidden="1">
      <c r="A126" s="52" t="s">
        <v>160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3" t="s">
        <v>53</v>
      </c>
      <c r="AG126" s="53"/>
      <c r="AH126" s="53"/>
      <c r="AI126" s="53"/>
      <c r="AJ126" s="20"/>
      <c r="AK126" s="53" t="s">
        <v>59</v>
      </c>
      <c r="AL126" s="53"/>
      <c r="AM126" s="53"/>
      <c r="AN126" s="53"/>
      <c r="AO126" s="53"/>
      <c r="AP126" s="53"/>
      <c r="AQ126" s="53"/>
      <c r="AR126" s="53"/>
      <c r="AS126" s="54" t="s">
        <v>161</v>
      </c>
      <c r="AT126" s="53"/>
      <c r="AU126" s="53"/>
      <c r="AV126" s="53"/>
      <c r="AW126" s="53"/>
      <c r="AX126" s="20" t="s">
        <v>259</v>
      </c>
      <c r="AY126" s="51">
        <v>0</v>
      </c>
      <c r="AZ126" s="51"/>
      <c r="BA126" s="51"/>
      <c r="BB126" s="51"/>
      <c r="BC126" s="51"/>
      <c r="BD126" s="51"/>
      <c r="BE126" s="51"/>
      <c r="BF126" s="51">
        <v>0</v>
      </c>
      <c r="BG126" s="51"/>
      <c r="BH126" s="51"/>
      <c r="BI126" s="51"/>
      <c r="BJ126" s="51"/>
      <c r="BK126" s="51"/>
      <c r="BL126" s="51"/>
      <c r="BM126" s="51">
        <v>0</v>
      </c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</row>
    <row r="127" spans="1:78" s="6" customFormat="1" ht="12">
      <c r="A127" s="58" t="s">
        <v>70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6" t="s">
        <v>63</v>
      </c>
      <c r="AG127" s="56"/>
      <c r="AH127" s="56"/>
      <c r="AI127" s="56"/>
      <c r="AJ127" s="21"/>
      <c r="AK127" s="56" t="s">
        <v>72</v>
      </c>
      <c r="AL127" s="56"/>
      <c r="AM127" s="56"/>
      <c r="AN127" s="56"/>
      <c r="AO127" s="56"/>
      <c r="AP127" s="56"/>
      <c r="AQ127" s="56"/>
      <c r="AR127" s="56"/>
      <c r="AS127" s="56" t="s">
        <v>21</v>
      </c>
      <c r="AT127" s="56"/>
      <c r="AU127" s="56"/>
      <c r="AV127" s="56"/>
      <c r="AW127" s="56"/>
      <c r="AX127" s="21"/>
      <c r="AY127" s="57">
        <f>SUM(AY128:BE129)</f>
        <v>2000</v>
      </c>
      <c r="AZ127" s="57"/>
      <c r="BA127" s="57"/>
      <c r="BB127" s="57"/>
      <c r="BC127" s="57"/>
      <c r="BD127" s="57"/>
      <c r="BE127" s="57"/>
      <c r="BF127" s="57">
        <f>SUM(BF128:BL129)</f>
        <v>2000</v>
      </c>
      <c r="BG127" s="57"/>
      <c r="BH127" s="57"/>
      <c r="BI127" s="57"/>
      <c r="BJ127" s="57"/>
      <c r="BK127" s="57"/>
      <c r="BL127" s="57"/>
      <c r="BM127" s="57">
        <f>SUM(BM128:BS129)</f>
        <v>2000</v>
      </c>
      <c r="BN127" s="57"/>
      <c r="BO127" s="57"/>
      <c r="BP127" s="57"/>
      <c r="BQ127" s="57"/>
      <c r="BR127" s="57"/>
      <c r="BS127" s="57"/>
      <c r="BT127" s="57">
        <f>SUM(BT128:BZ129)</f>
        <v>0</v>
      </c>
      <c r="BU127" s="57"/>
      <c r="BV127" s="57"/>
      <c r="BW127" s="57"/>
      <c r="BX127" s="57"/>
      <c r="BY127" s="57"/>
      <c r="BZ127" s="57"/>
    </row>
    <row r="128" spans="1:78" s="6" customFormat="1" ht="12">
      <c r="A128" s="52" t="s">
        <v>168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3" t="s">
        <v>65</v>
      </c>
      <c r="AG128" s="53"/>
      <c r="AH128" s="53"/>
      <c r="AI128" s="53"/>
      <c r="AJ128" s="20"/>
      <c r="AK128" s="53" t="s">
        <v>74</v>
      </c>
      <c r="AL128" s="53"/>
      <c r="AM128" s="53"/>
      <c r="AN128" s="53"/>
      <c r="AO128" s="53"/>
      <c r="AP128" s="53"/>
      <c r="AQ128" s="53"/>
      <c r="AR128" s="53"/>
      <c r="AS128" s="54" t="s">
        <v>166</v>
      </c>
      <c r="AT128" s="53"/>
      <c r="AU128" s="53"/>
      <c r="AV128" s="53"/>
      <c r="AW128" s="53"/>
      <c r="AX128" s="20"/>
      <c r="AY128" s="51">
        <v>1000</v>
      </c>
      <c r="AZ128" s="51"/>
      <c r="BA128" s="51"/>
      <c r="BB128" s="51"/>
      <c r="BC128" s="51"/>
      <c r="BD128" s="51"/>
      <c r="BE128" s="51"/>
      <c r="BF128" s="51">
        <v>1000</v>
      </c>
      <c r="BG128" s="51"/>
      <c r="BH128" s="51"/>
      <c r="BI128" s="51"/>
      <c r="BJ128" s="51"/>
      <c r="BK128" s="51"/>
      <c r="BL128" s="51"/>
      <c r="BM128" s="51">
        <v>1000</v>
      </c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</row>
    <row r="129" spans="1:78" s="6" customFormat="1" ht="12">
      <c r="A129" s="60" t="s">
        <v>169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53" t="s">
        <v>66</v>
      </c>
      <c r="AG129" s="53"/>
      <c r="AH129" s="53"/>
      <c r="AI129" s="53"/>
      <c r="AJ129" s="20"/>
      <c r="AK129" s="53" t="s">
        <v>75</v>
      </c>
      <c r="AL129" s="53"/>
      <c r="AM129" s="53"/>
      <c r="AN129" s="53"/>
      <c r="AO129" s="53"/>
      <c r="AP129" s="53"/>
      <c r="AQ129" s="53"/>
      <c r="AR129" s="53"/>
      <c r="AS129" s="54" t="s">
        <v>166</v>
      </c>
      <c r="AT129" s="53"/>
      <c r="AU129" s="53"/>
      <c r="AV129" s="53"/>
      <c r="AW129" s="53"/>
      <c r="AX129" s="20"/>
      <c r="AY129" s="51">
        <v>1000</v>
      </c>
      <c r="AZ129" s="51"/>
      <c r="BA129" s="51"/>
      <c r="BB129" s="51"/>
      <c r="BC129" s="51"/>
      <c r="BD129" s="51"/>
      <c r="BE129" s="51"/>
      <c r="BF129" s="51">
        <v>1000</v>
      </c>
      <c r="BG129" s="51"/>
      <c r="BH129" s="51"/>
      <c r="BI129" s="51"/>
      <c r="BJ129" s="51"/>
      <c r="BK129" s="51"/>
      <c r="BL129" s="51"/>
      <c r="BM129" s="51">
        <v>1000</v>
      </c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</row>
    <row r="130" spans="1:78" s="6" customFormat="1" ht="29.25" customHeight="1">
      <c r="A130" s="58" t="s">
        <v>255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6" t="s">
        <v>216</v>
      </c>
      <c r="AG130" s="56"/>
      <c r="AH130" s="56"/>
      <c r="AI130" s="56"/>
      <c r="AJ130" s="21"/>
      <c r="AK130" s="56" t="s">
        <v>170</v>
      </c>
      <c r="AL130" s="56"/>
      <c r="AM130" s="56"/>
      <c r="AN130" s="56"/>
      <c r="AO130" s="56"/>
      <c r="AP130" s="56"/>
      <c r="AQ130" s="56"/>
      <c r="AR130" s="56"/>
      <c r="AS130" s="56" t="s">
        <v>21</v>
      </c>
      <c r="AT130" s="56"/>
      <c r="AU130" s="56"/>
      <c r="AV130" s="56"/>
      <c r="AW130" s="56"/>
      <c r="AX130" s="21"/>
      <c r="AY130" s="57">
        <f>AY131+AY139</f>
        <v>4320758.359999999</v>
      </c>
      <c r="AZ130" s="57"/>
      <c r="BA130" s="57"/>
      <c r="BB130" s="57"/>
      <c r="BC130" s="57"/>
      <c r="BD130" s="57"/>
      <c r="BE130" s="57"/>
      <c r="BF130" s="57">
        <f>BF131+BF139</f>
        <v>4428246</v>
      </c>
      <c r="BG130" s="57"/>
      <c r="BH130" s="57"/>
      <c r="BI130" s="57"/>
      <c r="BJ130" s="57"/>
      <c r="BK130" s="57"/>
      <c r="BL130" s="57"/>
      <c r="BM130" s="57">
        <f>BM131+BM139</f>
        <v>4576775</v>
      </c>
      <c r="BN130" s="57"/>
      <c r="BO130" s="57"/>
      <c r="BP130" s="57"/>
      <c r="BQ130" s="57"/>
      <c r="BR130" s="57"/>
      <c r="BS130" s="57"/>
      <c r="BT130" s="57">
        <f>BT131</f>
        <v>0</v>
      </c>
      <c r="BU130" s="57"/>
      <c r="BV130" s="57"/>
      <c r="BW130" s="57"/>
      <c r="BX130" s="57"/>
      <c r="BY130" s="57"/>
      <c r="BZ130" s="57"/>
    </row>
    <row r="131" spans="1:78" s="6" customFormat="1" ht="15" customHeight="1">
      <c r="A131" s="55" t="s">
        <v>82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6" t="s">
        <v>217</v>
      </c>
      <c r="AG131" s="56"/>
      <c r="AH131" s="56"/>
      <c r="AI131" s="56"/>
      <c r="AJ131" s="21"/>
      <c r="AK131" s="56" t="s">
        <v>81</v>
      </c>
      <c r="AL131" s="56"/>
      <c r="AM131" s="56"/>
      <c r="AN131" s="56"/>
      <c r="AO131" s="56"/>
      <c r="AP131" s="56"/>
      <c r="AQ131" s="56"/>
      <c r="AR131" s="56"/>
      <c r="AS131" s="56" t="s">
        <v>21</v>
      </c>
      <c r="AT131" s="56"/>
      <c r="AU131" s="56"/>
      <c r="AV131" s="56"/>
      <c r="AW131" s="56"/>
      <c r="AX131" s="21"/>
      <c r="AY131" s="57">
        <f>SUM(AY132:BE138)</f>
        <v>4032035.03</v>
      </c>
      <c r="AZ131" s="57"/>
      <c r="BA131" s="57"/>
      <c r="BB131" s="57"/>
      <c r="BC131" s="57"/>
      <c r="BD131" s="57"/>
      <c r="BE131" s="57"/>
      <c r="BF131" s="57">
        <f>SUM(BF132:BL138)</f>
        <v>4139522.67</v>
      </c>
      <c r="BG131" s="57"/>
      <c r="BH131" s="57"/>
      <c r="BI131" s="57"/>
      <c r="BJ131" s="57"/>
      <c r="BK131" s="57"/>
      <c r="BL131" s="57"/>
      <c r="BM131" s="57">
        <f>SUM(BM132:BS138)</f>
        <v>4288051.67</v>
      </c>
      <c r="BN131" s="57"/>
      <c r="BO131" s="57"/>
      <c r="BP131" s="57"/>
      <c r="BQ131" s="57"/>
      <c r="BR131" s="57"/>
      <c r="BS131" s="57"/>
      <c r="BT131" s="57">
        <f>SUM(BT132:BZ138)</f>
        <v>0</v>
      </c>
      <c r="BU131" s="57"/>
      <c r="BV131" s="57"/>
      <c r="BW131" s="57"/>
      <c r="BX131" s="57"/>
      <c r="BY131" s="57"/>
      <c r="BZ131" s="57"/>
    </row>
    <row r="132" spans="1:78" s="6" customFormat="1" ht="15" customHeight="1">
      <c r="A132" s="66" t="s">
        <v>150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54" t="s">
        <v>175</v>
      </c>
      <c r="AG132" s="53"/>
      <c r="AH132" s="53"/>
      <c r="AI132" s="53"/>
      <c r="AJ132" s="20"/>
      <c r="AK132" s="54" t="s">
        <v>81</v>
      </c>
      <c r="AL132" s="53"/>
      <c r="AM132" s="53"/>
      <c r="AN132" s="53"/>
      <c r="AO132" s="53"/>
      <c r="AP132" s="53"/>
      <c r="AQ132" s="53"/>
      <c r="AR132" s="53"/>
      <c r="AS132" s="54" t="s">
        <v>151</v>
      </c>
      <c r="AT132" s="53"/>
      <c r="AU132" s="53"/>
      <c r="AV132" s="53"/>
      <c r="AW132" s="53"/>
      <c r="AX132" s="20"/>
      <c r="AY132" s="51">
        <v>20000</v>
      </c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</row>
    <row r="133" spans="1:78" s="6" customFormat="1" ht="15" customHeight="1">
      <c r="A133" s="52" t="s">
        <v>183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4" t="s">
        <v>176</v>
      </c>
      <c r="AG133" s="53"/>
      <c r="AH133" s="53"/>
      <c r="AI133" s="53"/>
      <c r="AJ133" s="20"/>
      <c r="AK133" s="54" t="s">
        <v>81</v>
      </c>
      <c r="AL133" s="53"/>
      <c r="AM133" s="53"/>
      <c r="AN133" s="53"/>
      <c r="AO133" s="53"/>
      <c r="AP133" s="53"/>
      <c r="AQ133" s="53"/>
      <c r="AR133" s="53"/>
      <c r="AS133" s="54" t="s">
        <v>188</v>
      </c>
      <c r="AT133" s="53"/>
      <c r="AU133" s="53"/>
      <c r="AV133" s="53"/>
      <c r="AW133" s="53"/>
      <c r="AX133" s="20"/>
      <c r="AY133" s="51">
        <v>22304.67</v>
      </c>
      <c r="AZ133" s="51"/>
      <c r="BA133" s="51"/>
      <c r="BB133" s="51"/>
      <c r="BC133" s="51"/>
      <c r="BD133" s="51"/>
      <c r="BE133" s="51"/>
      <c r="BF133" s="51">
        <v>22304.67</v>
      </c>
      <c r="BG133" s="51"/>
      <c r="BH133" s="51"/>
      <c r="BI133" s="51"/>
      <c r="BJ133" s="51"/>
      <c r="BK133" s="51"/>
      <c r="BL133" s="51"/>
      <c r="BM133" s="51">
        <v>22304.67</v>
      </c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</row>
    <row r="134" spans="1:78" s="6" customFormat="1" ht="15" customHeight="1">
      <c r="A134" s="52" t="s">
        <v>171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4" t="s">
        <v>174</v>
      </c>
      <c r="AG134" s="53"/>
      <c r="AH134" s="53"/>
      <c r="AI134" s="53"/>
      <c r="AJ134" s="20"/>
      <c r="AK134" s="54" t="s">
        <v>81</v>
      </c>
      <c r="AL134" s="53"/>
      <c r="AM134" s="53"/>
      <c r="AN134" s="53"/>
      <c r="AO134" s="53"/>
      <c r="AP134" s="53"/>
      <c r="AQ134" s="53"/>
      <c r="AR134" s="53"/>
      <c r="AS134" s="54" t="s">
        <v>173</v>
      </c>
      <c r="AT134" s="53"/>
      <c r="AU134" s="53"/>
      <c r="AV134" s="53"/>
      <c r="AW134" s="53"/>
      <c r="AX134" s="20"/>
      <c r="AY134" s="51">
        <v>4000</v>
      </c>
      <c r="AZ134" s="51"/>
      <c r="BA134" s="51"/>
      <c r="BB134" s="51"/>
      <c r="BC134" s="51"/>
      <c r="BD134" s="51"/>
      <c r="BE134" s="51"/>
      <c r="BF134" s="51">
        <v>4000</v>
      </c>
      <c r="BG134" s="51"/>
      <c r="BH134" s="51"/>
      <c r="BI134" s="51"/>
      <c r="BJ134" s="51"/>
      <c r="BK134" s="51"/>
      <c r="BL134" s="51"/>
      <c r="BM134" s="51">
        <v>4000</v>
      </c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</row>
    <row r="135" spans="1:78" s="6" customFormat="1" ht="15" customHeight="1">
      <c r="A135" s="66" t="s">
        <v>152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54" t="s">
        <v>180</v>
      </c>
      <c r="AG135" s="53"/>
      <c r="AH135" s="53"/>
      <c r="AI135" s="53"/>
      <c r="AJ135" s="20"/>
      <c r="AK135" s="54" t="s">
        <v>81</v>
      </c>
      <c r="AL135" s="53"/>
      <c r="AM135" s="53"/>
      <c r="AN135" s="53"/>
      <c r="AO135" s="53"/>
      <c r="AP135" s="53"/>
      <c r="AQ135" s="53"/>
      <c r="AR135" s="53"/>
      <c r="AS135" s="54" t="s">
        <v>153</v>
      </c>
      <c r="AT135" s="53"/>
      <c r="AU135" s="53"/>
      <c r="AV135" s="53"/>
      <c r="AW135" s="53"/>
      <c r="AX135" s="20"/>
      <c r="AY135" s="51">
        <f>3498987.36+34004.19-20000</f>
        <v>3512991.55</v>
      </c>
      <c r="AZ135" s="51"/>
      <c r="BA135" s="51"/>
      <c r="BB135" s="51"/>
      <c r="BC135" s="51"/>
      <c r="BD135" s="51"/>
      <c r="BE135" s="51"/>
      <c r="BF135" s="51">
        <v>3638954.08</v>
      </c>
      <c r="BG135" s="51"/>
      <c r="BH135" s="51"/>
      <c r="BI135" s="51"/>
      <c r="BJ135" s="51"/>
      <c r="BK135" s="51"/>
      <c r="BL135" s="51"/>
      <c r="BM135" s="51">
        <v>3784511.76</v>
      </c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</row>
    <row r="136" spans="1:78" s="6" customFormat="1" ht="15" customHeight="1">
      <c r="A136" s="52" t="s">
        <v>186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3" t="s">
        <v>240</v>
      </c>
      <c r="AG136" s="53"/>
      <c r="AH136" s="53"/>
      <c r="AI136" s="53"/>
      <c r="AJ136" s="20"/>
      <c r="AK136" s="54" t="s">
        <v>81</v>
      </c>
      <c r="AL136" s="53"/>
      <c r="AM136" s="53"/>
      <c r="AN136" s="53"/>
      <c r="AO136" s="53"/>
      <c r="AP136" s="53"/>
      <c r="AQ136" s="53"/>
      <c r="AR136" s="53"/>
      <c r="AS136" s="54" t="s">
        <v>190</v>
      </c>
      <c r="AT136" s="53"/>
      <c r="AU136" s="53"/>
      <c r="AV136" s="53"/>
      <c r="AW136" s="53"/>
      <c r="AX136" s="20"/>
      <c r="AY136" s="51">
        <v>100000</v>
      </c>
      <c r="AZ136" s="51"/>
      <c r="BA136" s="51"/>
      <c r="BB136" s="51"/>
      <c r="BC136" s="51"/>
      <c r="BD136" s="51"/>
      <c r="BE136" s="51"/>
      <c r="BF136" s="51">
        <v>100000</v>
      </c>
      <c r="BG136" s="51"/>
      <c r="BH136" s="51"/>
      <c r="BI136" s="51"/>
      <c r="BJ136" s="51"/>
      <c r="BK136" s="51"/>
      <c r="BL136" s="51"/>
      <c r="BM136" s="51">
        <v>100000</v>
      </c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</row>
    <row r="137" spans="1:78" s="6" customFormat="1" ht="15" customHeight="1">
      <c r="A137" s="52" t="s">
        <v>186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3" t="s">
        <v>240</v>
      </c>
      <c r="AG137" s="53"/>
      <c r="AH137" s="53"/>
      <c r="AI137" s="53"/>
      <c r="AJ137" s="20"/>
      <c r="AK137" s="54" t="s">
        <v>81</v>
      </c>
      <c r="AL137" s="53"/>
      <c r="AM137" s="53"/>
      <c r="AN137" s="53"/>
      <c r="AO137" s="53"/>
      <c r="AP137" s="53"/>
      <c r="AQ137" s="53"/>
      <c r="AR137" s="53"/>
      <c r="AS137" s="54" t="s">
        <v>190</v>
      </c>
      <c r="AT137" s="53"/>
      <c r="AU137" s="53"/>
      <c r="AV137" s="53"/>
      <c r="AW137" s="53"/>
      <c r="AX137" s="20" t="s">
        <v>259</v>
      </c>
      <c r="AY137" s="51">
        <v>1331.17</v>
      </c>
      <c r="AZ137" s="51"/>
      <c r="BA137" s="51"/>
      <c r="BB137" s="51"/>
      <c r="BC137" s="51"/>
      <c r="BD137" s="51"/>
      <c r="BE137" s="51"/>
      <c r="BF137" s="51">
        <v>0</v>
      </c>
      <c r="BG137" s="51"/>
      <c r="BH137" s="51"/>
      <c r="BI137" s="51"/>
      <c r="BJ137" s="51"/>
      <c r="BK137" s="51"/>
      <c r="BL137" s="51"/>
      <c r="BM137" s="51">
        <v>0</v>
      </c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</row>
    <row r="138" spans="1:78" s="6" customFormat="1" ht="15" customHeight="1">
      <c r="A138" s="52" t="s">
        <v>185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4" t="s">
        <v>181</v>
      </c>
      <c r="AG138" s="53"/>
      <c r="AH138" s="53"/>
      <c r="AI138" s="53"/>
      <c r="AJ138" s="20"/>
      <c r="AK138" s="54" t="s">
        <v>81</v>
      </c>
      <c r="AL138" s="53"/>
      <c r="AM138" s="53"/>
      <c r="AN138" s="53"/>
      <c r="AO138" s="53"/>
      <c r="AP138" s="53"/>
      <c r="AQ138" s="53"/>
      <c r="AR138" s="53"/>
      <c r="AS138" s="54" t="s">
        <v>71</v>
      </c>
      <c r="AT138" s="53"/>
      <c r="AU138" s="53"/>
      <c r="AV138" s="53"/>
      <c r="AW138" s="53"/>
      <c r="AX138" s="20"/>
      <c r="AY138" s="51">
        <v>371407.64</v>
      </c>
      <c r="AZ138" s="51"/>
      <c r="BA138" s="51"/>
      <c r="BB138" s="51"/>
      <c r="BC138" s="51"/>
      <c r="BD138" s="51"/>
      <c r="BE138" s="51"/>
      <c r="BF138" s="51">
        <v>374263.92</v>
      </c>
      <c r="BG138" s="51"/>
      <c r="BH138" s="51"/>
      <c r="BI138" s="51"/>
      <c r="BJ138" s="51"/>
      <c r="BK138" s="51"/>
      <c r="BL138" s="51"/>
      <c r="BM138" s="51">
        <v>377235.24</v>
      </c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</row>
    <row r="139" spans="1:78" s="6" customFormat="1" ht="15" customHeight="1">
      <c r="A139" s="55" t="s">
        <v>248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6" t="s">
        <v>249</v>
      </c>
      <c r="AG139" s="56"/>
      <c r="AH139" s="56"/>
      <c r="AI139" s="56"/>
      <c r="AJ139" s="21"/>
      <c r="AK139" s="56" t="s">
        <v>244</v>
      </c>
      <c r="AL139" s="56"/>
      <c r="AM139" s="56"/>
      <c r="AN139" s="56"/>
      <c r="AO139" s="56"/>
      <c r="AP139" s="56"/>
      <c r="AQ139" s="56"/>
      <c r="AR139" s="56"/>
      <c r="AS139" s="56" t="s">
        <v>21</v>
      </c>
      <c r="AT139" s="56"/>
      <c r="AU139" s="56"/>
      <c r="AV139" s="56"/>
      <c r="AW139" s="56"/>
      <c r="AX139" s="21"/>
      <c r="AY139" s="57">
        <f>AY140+AY141</f>
        <v>288723.33</v>
      </c>
      <c r="AZ139" s="57"/>
      <c r="BA139" s="57"/>
      <c r="BB139" s="57"/>
      <c r="BC139" s="57"/>
      <c r="BD139" s="57"/>
      <c r="BE139" s="57"/>
      <c r="BF139" s="57">
        <f>BF140+BF141</f>
        <v>288723.33</v>
      </c>
      <c r="BG139" s="57"/>
      <c r="BH139" s="57"/>
      <c r="BI139" s="57"/>
      <c r="BJ139" s="57"/>
      <c r="BK139" s="57"/>
      <c r="BL139" s="57"/>
      <c r="BM139" s="57">
        <f>BM140+BM141</f>
        <v>288723.33</v>
      </c>
      <c r="BN139" s="57"/>
      <c r="BO139" s="57"/>
      <c r="BP139" s="57"/>
      <c r="BQ139" s="57"/>
      <c r="BR139" s="57"/>
      <c r="BS139" s="57"/>
      <c r="BT139" s="57">
        <f>BT140</f>
        <v>0</v>
      </c>
      <c r="BU139" s="57"/>
      <c r="BV139" s="57"/>
      <c r="BW139" s="57"/>
      <c r="BX139" s="57"/>
      <c r="BY139" s="57"/>
      <c r="BZ139" s="57"/>
    </row>
    <row r="140" spans="1:78" s="6" customFormat="1" ht="15" customHeight="1">
      <c r="A140" s="59" t="s">
        <v>183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3" t="s">
        <v>250</v>
      </c>
      <c r="AG140" s="53"/>
      <c r="AH140" s="53"/>
      <c r="AI140" s="53"/>
      <c r="AJ140" s="20"/>
      <c r="AK140" s="53" t="s">
        <v>244</v>
      </c>
      <c r="AL140" s="53"/>
      <c r="AM140" s="53"/>
      <c r="AN140" s="53"/>
      <c r="AO140" s="53"/>
      <c r="AP140" s="53"/>
      <c r="AQ140" s="53"/>
      <c r="AR140" s="53"/>
      <c r="AS140" s="53" t="s">
        <v>188</v>
      </c>
      <c r="AT140" s="53"/>
      <c r="AU140" s="53"/>
      <c r="AV140" s="53"/>
      <c r="AW140" s="53"/>
      <c r="AX140" s="20"/>
      <c r="AY140" s="51">
        <v>288723.33</v>
      </c>
      <c r="AZ140" s="51"/>
      <c r="BA140" s="51"/>
      <c r="BB140" s="51"/>
      <c r="BC140" s="51"/>
      <c r="BD140" s="51"/>
      <c r="BE140" s="51"/>
      <c r="BF140" s="51">
        <v>288723.33</v>
      </c>
      <c r="BG140" s="51"/>
      <c r="BH140" s="51"/>
      <c r="BI140" s="51"/>
      <c r="BJ140" s="51"/>
      <c r="BK140" s="51"/>
      <c r="BL140" s="51"/>
      <c r="BM140" s="51">
        <v>288723.33</v>
      </c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</row>
    <row r="141" spans="1:78" s="6" customFormat="1" ht="12" customHeight="1">
      <c r="A141" s="119" t="s">
        <v>139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75" t="s">
        <v>83</v>
      </c>
      <c r="AG141" s="75"/>
      <c r="AH141" s="75"/>
      <c r="AI141" s="75"/>
      <c r="AJ141" s="24"/>
      <c r="AK141" s="75" t="s">
        <v>84</v>
      </c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24"/>
      <c r="AY141" s="65">
        <f>AY142+AY143+AY144</f>
        <v>0</v>
      </c>
      <c r="AZ141" s="65"/>
      <c r="BA141" s="65"/>
      <c r="BB141" s="65"/>
      <c r="BC141" s="65"/>
      <c r="BD141" s="65"/>
      <c r="BE141" s="65"/>
      <c r="BF141" s="65">
        <f>BF142+BF143+BF144</f>
        <v>0</v>
      </c>
      <c r="BG141" s="65"/>
      <c r="BH141" s="65"/>
      <c r="BI141" s="65"/>
      <c r="BJ141" s="65"/>
      <c r="BK141" s="65"/>
      <c r="BL141" s="65"/>
      <c r="BM141" s="65">
        <f>BM142+BM143+BM144</f>
        <v>0</v>
      </c>
      <c r="BN141" s="65"/>
      <c r="BO141" s="65"/>
      <c r="BP141" s="65"/>
      <c r="BQ141" s="65"/>
      <c r="BR141" s="65"/>
      <c r="BS141" s="65"/>
      <c r="BT141" s="65">
        <f>BT142+BT143+BT144</f>
        <v>0</v>
      </c>
      <c r="BU141" s="65"/>
      <c r="BV141" s="65"/>
      <c r="BW141" s="65"/>
      <c r="BX141" s="65"/>
      <c r="BY141" s="65"/>
      <c r="BZ141" s="65"/>
    </row>
    <row r="142" spans="1:78" s="6" customFormat="1" ht="12" customHeight="1">
      <c r="A142" s="117" t="s">
        <v>191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53" t="s">
        <v>122</v>
      </c>
      <c r="AG142" s="53"/>
      <c r="AH142" s="53"/>
      <c r="AI142" s="53"/>
      <c r="AJ142" s="20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20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</row>
    <row r="143" spans="1:78" s="6" customFormat="1" ht="12" customHeight="1">
      <c r="A143" s="117" t="s">
        <v>136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53" t="s">
        <v>123</v>
      </c>
      <c r="AG143" s="53"/>
      <c r="AH143" s="53"/>
      <c r="AI143" s="53"/>
      <c r="AJ143" s="20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20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</row>
    <row r="144" spans="1:78" s="6" customFormat="1" ht="12" customHeight="1">
      <c r="A144" s="117" t="s">
        <v>137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53" t="s">
        <v>124</v>
      </c>
      <c r="AG144" s="53"/>
      <c r="AH144" s="53"/>
      <c r="AI144" s="53"/>
      <c r="AJ144" s="20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20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</row>
    <row r="145" spans="1:78" s="6" customFormat="1" ht="12" customHeight="1">
      <c r="A145" s="119" t="s">
        <v>138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75" t="s">
        <v>85</v>
      </c>
      <c r="AG145" s="75"/>
      <c r="AH145" s="75"/>
      <c r="AI145" s="75"/>
      <c r="AJ145" s="24"/>
      <c r="AK145" s="75" t="s">
        <v>21</v>
      </c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24"/>
      <c r="AY145" s="65">
        <f>AY146</f>
        <v>0</v>
      </c>
      <c r="AZ145" s="65"/>
      <c r="BA145" s="65"/>
      <c r="BB145" s="65"/>
      <c r="BC145" s="65"/>
      <c r="BD145" s="65"/>
      <c r="BE145" s="65"/>
      <c r="BF145" s="65">
        <f>BF146</f>
        <v>0</v>
      </c>
      <c r="BG145" s="65"/>
      <c r="BH145" s="65"/>
      <c r="BI145" s="65"/>
      <c r="BJ145" s="65"/>
      <c r="BK145" s="65"/>
      <c r="BL145" s="65"/>
      <c r="BM145" s="65">
        <f>BM146</f>
        <v>0</v>
      </c>
      <c r="BN145" s="65"/>
      <c r="BO145" s="65"/>
      <c r="BP145" s="65"/>
      <c r="BQ145" s="65"/>
      <c r="BR145" s="65"/>
      <c r="BS145" s="65"/>
      <c r="BT145" s="65">
        <f>BT146</f>
        <v>0</v>
      </c>
      <c r="BU145" s="65"/>
      <c r="BV145" s="65"/>
      <c r="BW145" s="65"/>
      <c r="BX145" s="65"/>
      <c r="BY145" s="65"/>
      <c r="BZ145" s="65"/>
    </row>
    <row r="146" spans="1:78" s="6" customFormat="1" ht="12" customHeight="1">
      <c r="A146" s="117" t="s">
        <v>192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53" t="s">
        <v>86</v>
      </c>
      <c r="AG146" s="53"/>
      <c r="AH146" s="53"/>
      <c r="AI146" s="53"/>
      <c r="AJ146" s="20"/>
      <c r="AK146" s="53" t="s">
        <v>87</v>
      </c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20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</row>
    <row r="147" spans="1:78" s="6" customFormat="1" ht="12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3"/>
      <c r="AG147" s="53"/>
      <c r="AH147" s="53"/>
      <c r="AI147" s="53"/>
      <c r="AJ147" s="20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20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</row>
    <row r="148" ht="7.5" customHeight="1"/>
  </sheetData>
  <sheetProtection/>
  <mergeCells count="1066"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14:BS114"/>
    <mergeCell ref="BT114:BZ114"/>
    <mergeCell ref="A115:AE115"/>
    <mergeCell ref="AF115:AI115"/>
    <mergeCell ref="AK115:AR115"/>
    <mergeCell ref="AS115:AW115"/>
    <mergeCell ref="AY115:BE115"/>
    <mergeCell ref="BF115:BL115"/>
    <mergeCell ref="BM115:BS115"/>
    <mergeCell ref="BT115:BZ115"/>
    <mergeCell ref="A114:AE114"/>
    <mergeCell ref="AF114:AI114"/>
    <mergeCell ref="AK114:AR114"/>
    <mergeCell ref="AS114:AW114"/>
    <mergeCell ref="AY114:BE114"/>
    <mergeCell ref="BF114:BL114"/>
    <mergeCell ref="BM112:BS112"/>
    <mergeCell ref="BT112:BZ112"/>
    <mergeCell ref="A113:AE113"/>
    <mergeCell ref="AF113:AI113"/>
    <mergeCell ref="AK113:AR113"/>
    <mergeCell ref="AS113:AW113"/>
    <mergeCell ref="AY113:BE113"/>
    <mergeCell ref="BF113:BL113"/>
    <mergeCell ref="BM113:BS113"/>
    <mergeCell ref="BT113:BZ113"/>
    <mergeCell ref="A112:AE112"/>
    <mergeCell ref="AF112:AI112"/>
    <mergeCell ref="AK112:AR112"/>
    <mergeCell ref="AS112:AW112"/>
    <mergeCell ref="AY112:BE112"/>
    <mergeCell ref="BF112:BL112"/>
    <mergeCell ref="BM133:BS133"/>
    <mergeCell ref="BT133:BZ133"/>
    <mergeCell ref="A139:AE139"/>
    <mergeCell ref="AF139:AI139"/>
    <mergeCell ref="AK139:AR139"/>
    <mergeCell ref="AS139:AW139"/>
    <mergeCell ref="AY139:BE139"/>
    <mergeCell ref="BF139:BL139"/>
    <mergeCell ref="BM139:BS139"/>
    <mergeCell ref="BT139:BZ139"/>
    <mergeCell ref="A133:AE133"/>
    <mergeCell ref="AF133:AI133"/>
    <mergeCell ref="AK133:AR133"/>
    <mergeCell ref="AS133:AW133"/>
    <mergeCell ref="AY133:BE133"/>
    <mergeCell ref="BF133:BL133"/>
    <mergeCell ref="BM94:BS94"/>
    <mergeCell ref="BT94:BZ94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94:AE94"/>
    <mergeCell ref="AF94:AI94"/>
    <mergeCell ref="AK94:AR94"/>
    <mergeCell ref="AS94:AW94"/>
    <mergeCell ref="AY94:BE94"/>
    <mergeCell ref="BF94:BL94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61:AE61"/>
    <mergeCell ref="AF61:AI61"/>
    <mergeCell ref="AK61:AR61"/>
    <mergeCell ref="AS61:AW61"/>
    <mergeCell ref="AY61:BE61"/>
    <mergeCell ref="BF61:BL61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BM126:BS126"/>
    <mergeCell ref="BT126:BZ126"/>
    <mergeCell ref="A137:AE137"/>
    <mergeCell ref="AF137:AI137"/>
    <mergeCell ref="AK137:AR137"/>
    <mergeCell ref="AS137:AW137"/>
    <mergeCell ref="AY137:BE137"/>
    <mergeCell ref="BF137:BL137"/>
    <mergeCell ref="BM137:BS137"/>
    <mergeCell ref="BT137:BZ137"/>
    <mergeCell ref="A126:AE126"/>
    <mergeCell ref="AF126:AI126"/>
    <mergeCell ref="AK126:AR126"/>
    <mergeCell ref="AS126:AW126"/>
    <mergeCell ref="AY126:BE126"/>
    <mergeCell ref="BF126:BL126"/>
    <mergeCell ref="BM41:BS41"/>
    <mergeCell ref="BT41:BZ41"/>
    <mergeCell ref="A123:AE123"/>
    <mergeCell ref="AF123:AI123"/>
    <mergeCell ref="AK123:AR123"/>
    <mergeCell ref="AS123:AW123"/>
    <mergeCell ref="AY123:BE123"/>
    <mergeCell ref="BF123:BL123"/>
    <mergeCell ref="BM123:BS123"/>
    <mergeCell ref="BT123:BZ123"/>
    <mergeCell ref="A41:AE41"/>
    <mergeCell ref="AF41:AI41"/>
    <mergeCell ref="AK41:AR41"/>
    <mergeCell ref="AS41:AW41"/>
    <mergeCell ref="AY41:BE41"/>
    <mergeCell ref="BF41:BL41"/>
    <mergeCell ref="BM38:BS38"/>
    <mergeCell ref="BT38:BZ38"/>
    <mergeCell ref="A140:AE140"/>
    <mergeCell ref="AF140:AI140"/>
    <mergeCell ref="AK140:AR140"/>
    <mergeCell ref="AS140:AW140"/>
    <mergeCell ref="AY140:BE140"/>
    <mergeCell ref="BF140:BL140"/>
    <mergeCell ref="BM140:BS140"/>
    <mergeCell ref="BT140:BZ140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26:AE26"/>
    <mergeCell ref="AF26:AI26"/>
    <mergeCell ref="AK26:AR26"/>
    <mergeCell ref="AS26:AW26"/>
    <mergeCell ref="AY26:BE26"/>
    <mergeCell ref="BF26:BL26"/>
    <mergeCell ref="BM100:BS100"/>
    <mergeCell ref="BT100:BZ100"/>
    <mergeCell ref="A101:AE101"/>
    <mergeCell ref="AF101:AI101"/>
    <mergeCell ref="AK101:AR101"/>
    <mergeCell ref="AS101:AW101"/>
    <mergeCell ref="AY101:BE101"/>
    <mergeCell ref="BF101:BL101"/>
    <mergeCell ref="BM101:BS101"/>
    <mergeCell ref="BT101:BZ101"/>
    <mergeCell ref="A100:AE100"/>
    <mergeCell ref="AF100:AI100"/>
    <mergeCell ref="AK100:AR100"/>
    <mergeCell ref="AS100:AW100"/>
    <mergeCell ref="AY100:BE100"/>
    <mergeCell ref="BF100:BL100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AF91:AI91"/>
    <mergeCell ref="AK91:AR91"/>
    <mergeCell ref="AS91:AW91"/>
    <mergeCell ref="AY91:BE91"/>
    <mergeCell ref="BF91:BL91"/>
    <mergeCell ref="BM91:BS91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32:AE32"/>
    <mergeCell ref="AF32:AI32"/>
    <mergeCell ref="AK32:AR32"/>
    <mergeCell ref="AS32:AW32"/>
    <mergeCell ref="AY32:BE32"/>
    <mergeCell ref="BF32:BL32"/>
    <mergeCell ref="BM138:BS138"/>
    <mergeCell ref="BT138:BZ138"/>
    <mergeCell ref="A138:AE138"/>
    <mergeCell ref="AF138:AI138"/>
    <mergeCell ref="AK138:AR138"/>
    <mergeCell ref="AS138:AW138"/>
    <mergeCell ref="AY138:BE138"/>
    <mergeCell ref="BF138:BL138"/>
    <mergeCell ref="A136:AE136"/>
    <mergeCell ref="AF136:AI136"/>
    <mergeCell ref="AK136:AR136"/>
    <mergeCell ref="AS136:AW136"/>
    <mergeCell ref="AY136:BE136"/>
    <mergeCell ref="BF136:BL136"/>
    <mergeCell ref="BM136:BS136"/>
    <mergeCell ref="BT136:BZ136"/>
    <mergeCell ref="BM132:BS132"/>
    <mergeCell ref="BT132:BZ132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A132:AE132"/>
    <mergeCell ref="AF132:AI132"/>
    <mergeCell ref="AK132:AR132"/>
    <mergeCell ref="AS132:AW132"/>
    <mergeCell ref="AY132:BE132"/>
    <mergeCell ref="BF132:BL132"/>
    <mergeCell ref="A134:AE134"/>
    <mergeCell ref="AF134:AI134"/>
    <mergeCell ref="A131:AE131"/>
    <mergeCell ref="AF131:AI131"/>
    <mergeCell ref="AK131:AR131"/>
    <mergeCell ref="AS131:AW131"/>
    <mergeCell ref="AY131:BE131"/>
    <mergeCell ref="BF131:BL131"/>
    <mergeCell ref="BT130:BZ130"/>
    <mergeCell ref="AY119:BE119"/>
    <mergeCell ref="BF119:BL119"/>
    <mergeCell ref="BM119:BS119"/>
    <mergeCell ref="BT119:BZ119"/>
    <mergeCell ref="BM120:BS120"/>
    <mergeCell ref="BT120:BZ120"/>
    <mergeCell ref="BT124:BZ124"/>
    <mergeCell ref="BF125:BL125"/>
    <mergeCell ref="BT121:BZ121"/>
    <mergeCell ref="A130:AE130"/>
    <mergeCell ref="AF130:AI130"/>
    <mergeCell ref="AK130:AR130"/>
    <mergeCell ref="AS130:AW130"/>
    <mergeCell ref="AY130:BE130"/>
    <mergeCell ref="BF130:BL130"/>
    <mergeCell ref="BM130:BS130"/>
    <mergeCell ref="AS117:AW117"/>
    <mergeCell ref="AY117:BE117"/>
    <mergeCell ref="BF117:BL117"/>
    <mergeCell ref="BM117:BS117"/>
    <mergeCell ref="BT117:BZ117"/>
    <mergeCell ref="BM122:BS122"/>
    <mergeCell ref="BT122:BZ122"/>
    <mergeCell ref="BM124:BS124"/>
    <mergeCell ref="BF121:BL121"/>
    <mergeCell ref="BF110:BL110"/>
    <mergeCell ref="BM111:BS111"/>
    <mergeCell ref="BT111:BZ111"/>
    <mergeCell ref="A111:AE111"/>
    <mergeCell ref="AF111:AI111"/>
    <mergeCell ref="AK111:AR111"/>
    <mergeCell ref="AS111:AW111"/>
    <mergeCell ref="AY111:BE111"/>
    <mergeCell ref="BF111:BL111"/>
    <mergeCell ref="BF109:BL109"/>
    <mergeCell ref="A109:AE109"/>
    <mergeCell ref="AF109:AI109"/>
    <mergeCell ref="BM110:BS110"/>
    <mergeCell ref="BT110:BZ110"/>
    <mergeCell ref="A110:AE110"/>
    <mergeCell ref="AF110:AI110"/>
    <mergeCell ref="AK110:AR110"/>
    <mergeCell ref="AS110:AW110"/>
    <mergeCell ref="AY110:BE110"/>
    <mergeCell ref="A22:AE22"/>
    <mergeCell ref="AF56:AI56"/>
    <mergeCell ref="AS109:AW109"/>
    <mergeCell ref="AY109:BE109"/>
    <mergeCell ref="AK103:AR103"/>
    <mergeCell ref="AS103:AW103"/>
    <mergeCell ref="AY103:BE103"/>
    <mergeCell ref="AK109:AR109"/>
    <mergeCell ref="AS64:AW64"/>
    <mergeCell ref="AK67:AR67"/>
    <mergeCell ref="BT103:BZ103"/>
    <mergeCell ref="BT56:BZ56"/>
    <mergeCell ref="A57:AE57"/>
    <mergeCell ref="AF57:AI57"/>
    <mergeCell ref="AK57:AR57"/>
    <mergeCell ref="AS57:AW57"/>
    <mergeCell ref="AY57:BE57"/>
    <mergeCell ref="AS67:AW67"/>
    <mergeCell ref="BM103:BS103"/>
    <mergeCell ref="A91:AE91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24:AE24"/>
    <mergeCell ref="AF24:AI24"/>
    <mergeCell ref="AK24:AR24"/>
    <mergeCell ref="AS24:AW24"/>
    <mergeCell ref="AY24:BE24"/>
    <mergeCell ref="BF24:BL24"/>
    <mergeCell ref="AY144:BE144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K147:AR147"/>
    <mergeCell ref="AS147:AW147"/>
    <mergeCell ref="A146:AE146"/>
    <mergeCell ref="A145:AE145"/>
    <mergeCell ref="AF146:AI146"/>
    <mergeCell ref="AK146:AR146"/>
    <mergeCell ref="AS22:AW22"/>
    <mergeCell ref="A103:AE103"/>
    <mergeCell ref="AF103:AI103"/>
    <mergeCell ref="AY147:BE147"/>
    <mergeCell ref="AY146:BE146"/>
    <mergeCell ref="AF145:AI145"/>
    <mergeCell ref="AS143:AW143"/>
    <mergeCell ref="AF143:AI143"/>
    <mergeCell ref="A147:AE147"/>
    <mergeCell ref="AF147:AI147"/>
    <mergeCell ref="AY145:BE145"/>
    <mergeCell ref="BM147:BS147"/>
    <mergeCell ref="BF63:BL63"/>
    <mergeCell ref="BM63:BS63"/>
    <mergeCell ref="AK145:AR145"/>
    <mergeCell ref="AS145:AW145"/>
    <mergeCell ref="AS146:AW146"/>
    <mergeCell ref="BF103:BL103"/>
    <mergeCell ref="BM141:BS141"/>
    <mergeCell ref="BM143:BS143"/>
    <mergeCell ref="BT147:BZ147"/>
    <mergeCell ref="BF145:BL145"/>
    <mergeCell ref="BM145:BS145"/>
    <mergeCell ref="BT145:BZ145"/>
    <mergeCell ref="BF146:BL146"/>
    <mergeCell ref="BM146:BS146"/>
    <mergeCell ref="BT146:BZ146"/>
    <mergeCell ref="BF147:BL147"/>
    <mergeCell ref="A144:AE144"/>
    <mergeCell ref="BF144:BL144"/>
    <mergeCell ref="BM144:BS144"/>
    <mergeCell ref="BT144:BZ144"/>
    <mergeCell ref="A143:AE143"/>
    <mergeCell ref="AF144:AI144"/>
    <mergeCell ref="AK143:AR143"/>
    <mergeCell ref="AK144:AR144"/>
    <mergeCell ref="AS144:AW144"/>
    <mergeCell ref="BF143:BL143"/>
    <mergeCell ref="A142:AE142"/>
    <mergeCell ref="A141:AE141"/>
    <mergeCell ref="AK141:AR141"/>
    <mergeCell ref="AY142:BE142"/>
    <mergeCell ref="AF142:AI142"/>
    <mergeCell ref="BT143:BZ143"/>
    <mergeCell ref="BF141:BL141"/>
    <mergeCell ref="AS141:AW141"/>
    <mergeCell ref="AF141:AI141"/>
    <mergeCell ref="AY141:BE141"/>
    <mergeCell ref="AK142:AR142"/>
    <mergeCell ref="AS142:AW142"/>
    <mergeCell ref="BT141:BZ141"/>
    <mergeCell ref="AY143:BE143"/>
    <mergeCell ref="BM109:BS109"/>
    <mergeCell ref="BT109:BZ109"/>
    <mergeCell ref="BF142:BL142"/>
    <mergeCell ref="BM142:BS142"/>
    <mergeCell ref="BT142:BZ142"/>
    <mergeCell ref="BM121:BS121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BT68:BZ68"/>
    <mergeCell ref="A68:AE68"/>
    <mergeCell ref="AF68:AI68"/>
    <mergeCell ref="AK68:AR68"/>
    <mergeCell ref="AS68:AW68"/>
    <mergeCell ref="AY68:BE68"/>
    <mergeCell ref="BF68:BL68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8:BL88"/>
    <mergeCell ref="AY87:BE87"/>
    <mergeCell ref="BF87:BL87"/>
    <mergeCell ref="BT87:BZ87"/>
    <mergeCell ref="BM87:BS87"/>
    <mergeCell ref="BT86:BZ86"/>
    <mergeCell ref="BM86:BS86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F76:BL76"/>
    <mergeCell ref="BM76:BS76"/>
    <mergeCell ref="A76:AE76"/>
    <mergeCell ref="AF76:AI76"/>
    <mergeCell ref="AK76:AR76"/>
    <mergeCell ref="AS76:AW76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AY77:BE77"/>
    <mergeCell ref="BF77:BL77"/>
    <mergeCell ref="BM73:BS73"/>
    <mergeCell ref="A99:AE99"/>
    <mergeCell ref="AF99:AI99"/>
    <mergeCell ref="AK99:AR99"/>
    <mergeCell ref="AS99:AW99"/>
    <mergeCell ref="AY99:BE99"/>
    <mergeCell ref="BF99:BL99"/>
    <mergeCell ref="AY98:BE98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BM99:BS99"/>
    <mergeCell ref="BT99:BZ99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A119:AE119"/>
    <mergeCell ref="AF119:AI119"/>
    <mergeCell ref="AK119:AR119"/>
    <mergeCell ref="AS119:AW119"/>
    <mergeCell ref="AF71:AI71"/>
    <mergeCell ref="A72:AE72"/>
    <mergeCell ref="A73:AE73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BF120:BL120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A121:AE121"/>
    <mergeCell ref="AF121:AI121"/>
    <mergeCell ref="AK121:AR121"/>
    <mergeCell ref="AS121:AW121"/>
    <mergeCell ref="AY121:BE121"/>
    <mergeCell ref="A120:AE120"/>
    <mergeCell ref="AF120:AI120"/>
    <mergeCell ref="AK120:AR120"/>
    <mergeCell ref="AS120:AW120"/>
    <mergeCell ref="AY120:BE120"/>
    <mergeCell ref="AY124:BE124"/>
    <mergeCell ref="BF124:BL124"/>
    <mergeCell ref="AF122:AI122"/>
    <mergeCell ref="AK122:AR122"/>
    <mergeCell ref="AS122:AW122"/>
    <mergeCell ref="AY122:BE122"/>
    <mergeCell ref="BF122:BL122"/>
    <mergeCell ref="A122:AE122"/>
    <mergeCell ref="A125:AE125"/>
    <mergeCell ref="AF125:AI125"/>
    <mergeCell ref="AK125:AR125"/>
    <mergeCell ref="AS125:AW125"/>
    <mergeCell ref="AY125:BE125"/>
    <mergeCell ref="A124:AE124"/>
    <mergeCell ref="AF124:AI124"/>
    <mergeCell ref="AK124:AR124"/>
    <mergeCell ref="AS124:AW124"/>
    <mergeCell ref="BM125:BS125"/>
    <mergeCell ref="BT125:BZ125"/>
    <mergeCell ref="AK134:AR134"/>
    <mergeCell ref="AS134:AW134"/>
    <mergeCell ref="AY134:BE134"/>
    <mergeCell ref="BF134:BL134"/>
    <mergeCell ref="BM134:BS134"/>
    <mergeCell ref="BT134:BZ134"/>
    <mergeCell ref="BM131:BS131"/>
    <mergeCell ref="BT131:BZ131"/>
    <mergeCell ref="BM127:BS127"/>
    <mergeCell ref="BT127:BZ127"/>
    <mergeCell ref="A127:AE127"/>
    <mergeCell ref="AF127:AI127"/>
    <mergeCell ref="AK127:AR127"/>
    <mergeCell ref="AS127:AW127"/>
    <mergeCell ref="AY127:BE127"/>
    <mergeCell ref="BF127:BL127"/>
    <mergeCell ref="A128:AE128"/>
    <mergeCell ref="AF128:AI128"/>
    <mergeCell ref="AK128:AR128"/>
    <mergeCell ref="AS128:AW128"/>
    <mergeCell ref="AY128:BE128"/>
    <mergeCell ref="BF128:BL128"/>
    <mergeCell ref="BM128:BS128"/>
    <mergeCell ref="BT128:BZ128"/>
    <mergeCell ref="A129:AE129"/>
    <mergeCell ref="AF129:AI129"/>
    <mergeCell ref="AK129:AR129"/>
    <mergeCell ref="AS129:AW129"/>
    <mergeCell ref="AY129:BE129"/>
    <mergeCell ref="BF129:BL129"/>
    <mergeCell ref="BM129:BS129"/>
    <mergeCell ref="BT129:BZ129"/>
    <mergeCell ref="A118:AE118"/>
    <mergeCell ref="AF118:AI118"/>
    <mergeCell ref="AK118:AR118"/>
    <mergeCell ref="AS118:AW118"/>
    <mergeCell ref="AY118:BE118"/>
    <mergeCell ref="BF118:BL118"/>
    <mergeCell ref="A117:AE117"/>
    <mergeCell ref="AF117:AI117"/>
    <mergeCell ref="AK117:AR117"/>
    <mergeCell ref="BM118:BS118"/>
    <mergeCell ref="BT118:BZ118"/>
    <mergeCell ref="A104:AE104"/>
    <mergeCell ref="AF104:AI104"/>
    <mergeCell ref="AK104:AR104"/>
    <mergeCell ref="AS104:AW104"/>
    <mergeCell ref="AY104:BE104"/>
    <mergeCell ref="BF104:BL104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07:AE107"/>
    <mergeCell ref="AF107:AI107"/>
    <mergeCell ref="AK107:AR107"/>
    <mergeCell ref="AS107:AW107"/>
    <mergeCell ref="AY107:BE107"/>
    <mergeCell ref="BF107:BL107"/>
    <mergeCell ref="BM107:BS107"/>
    <mergeCell ref="BT107:BZ107"/>
    <mergeCell ref="BM108:BS108"/>
    <mergeCell ref="BT108:BZ108"/>
    <mergeCell ref="A108:AE108"/>
    <mergeCell ref="AF108:AI108"/>
    <mergeCell ref="AK108:AR108"/>
    <mergeCell ref="AS108:AW108"/>
    <mergeCell ref="AY108:BE108"/>
    <mergeCell ref="BF108:BL108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">
      <selection activeCell="AH45" sqref="AH45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16" t="s">
        <v>196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78" t="s">
        <v>88</v>
      </c>
      <c r="B3" s="78"/>
      <c r="C3" s="78"/>
      <c r="D3" s="78"/>
      <c r="E3" s="197" t="s">
        <v>12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8"/>
      <c r="AN3" s="78" t="s">
        <v>90</v>
      </c>
      <c r="AO3" s="78"/>
      <c r="AP3" s="78"/>
      <c r="AQ3" s="78"/>
      <c r="AR3" s="78" t="s">
        <v>89</v>
      </c>
      <c r="AS3" s="78"/>
      <c r="AT3" s="78"/>
      <c r="AU3" s="78"/>
      <c r="AV3" s="78"/>
      <c r="AW3" s="204" t="s">
        <v>14</v>
      </c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</row>
    <row r="4" spans="1:76" ht="42.75" customHeight="1">
      <c r="A4" s="78"/>
      <c r="B4" s="78"/>
      <c r="C4" s="78"/>
      <c r="D4" s="7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200"/>
      <c r="AN4" s="78"/>
      <c r="AO4" s="78"/>
      <c r="AP4" s="78"/>
      <c r="AQ4" s="78"/>
      <c r="AR4" s="78"/>
      <c r="AS4" s="78"/>
      <c r="AT4" s="78"/>
      <c r="AU4" s="78"/>
      <c r="AV4" s="78"/>
      <c r="AW4" s="201" t="s">
        <v>15</v>
      </c>
      <c r="AX4" s="202"/>
      <c r="AY4" s="202"/>
      <c r="AZ4" s="203" t="s">
        <v>242</v>
      </c>
      <c r="BA4" s="203"/>
      <c r="BB4" s="207" t="s">
        <v>43</v>
      </c>
      <c r="BC4" s="208"/>
      <c r="BD4" s="218" t="s">
        <v>15</v>
      </c>
      <c r="BE4" s="218"/>
      <c r="BF4" s="218"/>
      <c r="BG4" s="219" t="s">
        <v>264</v>
      </c>
      <c r="BH4" s="219"/>
      <c r="BI4" s="220" t="s">
        <v>43</v>
      </c>
      <c r="BJ4" s="220"/>
      <c r="BK4" s="201" t="s">
        <v>15</v>
      </c>
      <c r="BL4" s="202"/>
      <c r="BM4" s="202"/>
      <c r="BN4" s="203" t="s">
        <v>272</v>
      </c>
      <c r="BO4" s="203"/>
      <c r="BP4" s="207" t="s">
        <v>43</v>
      </c>
      <c r="BQ4" s="208"/>
      <c r="BR4" s="209" t="s">
        <v>16</v>
      </c>
      <c r="BS4" s="209"/>
      <c r="BT4" s="209"/>
      <c r="BU4" s="209"/>
      <c r="BV4" s="209"/>
      <c r="BW4" s="209"/>
      <c r="BX4" s="209"/>
    </row>
    <row r="5" spans="1:76" ht="12.75" customHeight="1" thickBot="1">
      <c r="A5" s="142">
        <v>1</v>
      </c>
      <c r="B5" s="142"/>
      <c r="C5" s="142"/>
      <c r="D5" s="142"/>
      <c r="E5" s="217">
        <v>2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142">
        <v>3</v>
      </c>
      <c r="AO5" s="142"/>
      <c r="AP5" s="142"/>
      <c r="AQ5" s="142"/>
      <c r="AR5" s="142">
        <v>4</v>
      </c>
      <c r="AS5" s="142"/>
      <c r="AT5" s="142"/>
      <c r="AU5" s="142"/>
      <c r="AV5" s="142"/>
      <c r="AW5" s="142">
        <v>5</v>
      </c>
      <c r="AX5" s="142"/>
      <c r="AY5" s="142"/>
      <c r="AZ5" s="142"/>
      <c r="BA5" s="142"/>
      <c r="BB5" s="142"/>
      <c r="BC5" s="142"/>
      <c r="BD5" s="142">
        <v>6</v>
      </c>
      <c r="BE5" s="142"/>
      <c r="BF5" s="142"/>
      <c r="BG5" s="142"/>
      <c r="BH5" s="142"/>
      <c r="BI5" s="142"/>
      <c r="BJ5" s="142"/>
      <c r="BK5" s="142">
        <v>7</v>
      </c>
      <c r="BL5" s="142"/>
      <c r="BM5" s="142"/>
      <c r="BN5" s="142"/>
      <c r="BO5" s="142"/>
      <c r="BP5" s="142"/>
      <c r="BQ5" s="142"/>
      <c r="BR5" s="142">
        <v>8</v>
      </c>
      <c r="BS5" s="142"/>
      <c r="BT5" s="142"/>
      <c r="BU5" s="142"/>
      <c r="BV5" s="142"/>
      <c r="BW5" s="142"/>
      <c r="BX5" s="206"/>
    </row>
    <row r="6" spans="1:76" s="23" customFormat="1" ht="12.75">
      <c r="A6" s="134">
        <v>1</v>
      </c>
      <c r="B6" s="134"/>
      <c r="C6" s="134"/>
      <c r="D6" s="134"/>
      <c r="E6" s="212" t="s">
        <v>197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4"/>
      <c r="AN6" s="215">
        <v>26000</v>
      </c>
      <c r="AO6" s="193"/>
      <c r="AP6" s="193"/>
      <c r="AQ6" s="193"/>
      <c r="AR6" s="193" t="s">
        <v>21</v>
      </c>
      <c r="AS6" s="193"/>
      <c r="AT6" s="193"/>
      <c r="AU6" s="193"/>
      <c r="AV6" s="193"/>
      <c r="AW6" s="194">
        <f>AW7+AW8+AW9+AW13</f>
        <v>9129655.399999999</v>
      </c>
      <c r="AX6" s="194"/>
      <c r="AY6" s="194"/>
      <c r="AZ6" s="194"/>
      <c r="BA6" s="194"/>
      <c r="BB6" s="194"/>
      <c r="BC6" s="194"/>
      <c r="BD6" s="194">
        <f>BD7+BD8+BD9+BD13</f>
        <v>8437619.4</v>
      </c>
      <c r="BE6" s="194"/>
      <c r="BF6" s="194"/>
      <c r="BG6" s="194"/>
      <c r="BH6" s="194"/>
      <c r="BI6" s="194"/>
      <c r="BJ6" s="194"/>
      <c r="BK6" s="194">
        <f>BK7+BK8+BK9+BK13</f>
        <v>8386112.4</v>
      </c>
      <c r="BL6" s="194"/>
      <c r="BM6" s="194"/>
      <c r="BN6" s="194"/>
      <c r="BO6" s="194"/>
      <c r="BP6" s="194"/>
      <c r="BQ6" s="194"/>
      <c r="BR6" s="194">
        <f>BR7+BR8+BR9+BR13</f>
        <v>0</v>
      </c>
      <c r="BS6" s="194"/>
      <c r="BT6" s="194"/>
      <c r="BU6" s="194"/>
      <c r="BV6" s="194"/>
      <c r="BW6" s="194"/>
      <c r="BX6" s="195"/>
    </row>
    <row r="7" spans="1:76" ht="91.5" customHeight="1">
      <c r="A7" s="178" t="s">
        <v>91</v>
      </c>
      <c r="B7" s="178"/>
      <c r="C7" s="178"/>
      <c r="D7" s="178"/>
      <c r="E7" s="190" t="s">
        <v>198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2"/>
      <c r="AN7" s="174">
        <v>26100</v>
      </c>
      <c r="AO7" s="170"/>
      <c r="AP7" s="170"/>
      <c r="AQ7" s="170"/>
      <c r="AR7" s="170" t="s">
        <v>21</v>
      </c>
      <c r="AS7" s="170"/>
      <c r="AT7" s="170"/>
      <c r="AU7" s="170"/>
      <c r="AV7" s="170"/>
      <c r="AW7" s="159">
        <v>0</v>
      </c>
      <c r="AX7" s="159"/>
      <c r="AY7" s="159"/>
      <c r="AZ7" s="159"/>
      <c r="BA7" s="159"/>
      <c r="BB7" s="159"/>
      <c r="BC7" s="159"/>
      <c r="BD7" s="176">
        <v>0</v>
      </c>
      <c r="BE7" s="176"/>
      <c r="BF7" s="176"/>
      <c r="BG7" s="176"/>
      <c r="BH7" s="176"/>
      <c r="BI7" s="176"/>
      <c r="BJ7" s="176"/>
      <c r="BK7" s="176">
        <v>0</v>
      </c>
      <c r="BL7" s="176"/>
      <c r="BM7" s="176"/>
      <c r="BN7" s="176"/>
      <c r="BO7" s="176"/>
      <c r="BP7" s="176"/>
      <c r="BQ7" s="176"/>
      <c r="BR7" s="176">
        <v>0</v>
      </c>
      <c r="BS7" s="176"/>
      <c r="BT7" s="176"/>
      <c r="BU7" s="176"/>
      <c r="BV7" s="176"/>
      <c r="BW7" s="176"/>
      <c r="BX7" s="177"/>
    </row>
    <row r="8" spans="1:76" ht="38.25" customHeight="1">
      <c r="A8" s="178" t="s">
        <v>92</v>
      </c>
      <c r="B8" s="178"/>
      <c r="C8" s="178"/>
      <c r="D8" s="178"/>
      <c r="E8" s="187" t="s">
        <v>199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9"/>
      <c r="AN8" s="174">
        <v>26200</v>
      </c>
      <c r="AO8" s="170"/>
      <c r="AP8" s="170"/>
      <c r="AQ8" s="170"/>
      <c r="AR8" s="170" t="s">
        <v>21</v>
      </c>
      <c r="AS8" s="170"/>
      <c r="AT8" s="170"/>
      <c r="AU8" s="170"/>
      <c r="AV8" s="170"/>
      <c r="AW8" s="159"/>
      <c r="AX8" s="159"/>
      <c r="AY8" s="159"/>
      <c r="AZ8" s="159"/>
      <c r="BA8" s="159"/>
      <c r="BB8" s="159"/>
      <c r="BC8" s="159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7"/>
    </row>
    <row r="9" spans="1:76" ht="28.5" customHeight="1">
      <c r="A9" s="178" t="s">
        <v>93</v>
      </c>
      <c r="B9" s="178"/>
      <c r="C9" s="178"/>
      <c r="D9" s="178"/>
      <c r="E9" s="187" t="s">
        <v>200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9"/>
      <c r="AN9" s="174">
        <v>26300</v>
      </c>
      <c r="AO9" s="170"/>
      <c r="AP9" s="170"/>
      <c r="AQ9" s="170"/>
      <c r="AR9" s="170" t="s">
        <v>21</v>
      </c>
      <c r="AS9" s="170"/>
      <c r="AT9" s="170"/>
      <c r="AU9" s="170"/>
      <c r="AV9" s="170"/>
      <c r="AW9" s="159">
        <f>SUM(AW10:BC12)</f>
        <v>1225796.43</v>
      </c>
      <c r="AX9" s="159"/>
      <c r="AY9" s="159"/>
      <c r="AZ9" s="159"/>
      <c r="BA9" s="159"/>
      <c r="BB9" s="159"/>
      <c r="BC9" s="159"/>
      <c r="BD9" s="159">
        <f>SUM(BD11:BJ12)</f>
        <v>0</v>
      </c>
      <c r="BE9" s="159"/>
      <c r="BF9" s="159"/>
      <c r="BG9" s="159"/>
      <c r="BH9" s="159"/>
      <c r="BI9" s="159"/>
      <c r="BJ9" s="159"/>
      <c r="BK9" s="159">
        <f>SUM(BK11:BQ12)</f>
        <v>0</v>
      </c>
      <c r="BL9" s="159"/>
      <c r="BM9" s="159"/>
      <c r="BN9" s="159"/>
      <c r="BO9" s="159"/>
      <c r="BP9" s="159"/>
      <c r="BQ9" s="159"/>
      <c r="BR9" s="159">
        <f>SUM(BR11:BX12)</f>
        <v>0</v>
      </c>
      <c r="BS9" s="159"/>
      <c r="BT9" s="159"/>
      <c r="BU9" s="159"/>
      <c r="BV9" s="159"/>
      <c r="BW9" s="159"/>
      <c r="BX9" s="159"/>
    </row>
    <row r="10" spans="1:76" ht="23.25" customHeight="1">
      <c r="A10" s="226" t="s">
        <v>228</v>
      </c>
      <c r="B10" s="226"/>
      <c r="C10" s="226"/>
      <c r="D10" s="226"/>
      <c r="E10" s="235" t="s">
        <v>229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8"/>
      <c r="AN10" s="229">
        <v>26310</v>
      </c>
      <c r="AO10" s="230"/>
      <c r="AP10" s="230"/>
      <c r="AQ10" s="230"/>
      <c r="AR10" s="230" t="s">
        <v>21</v>
      </c>
      <c r="AS10" s="230"/>
      <c r="AT10" s="230"/>
      <c r="AU10" s="230"/>
      <c r="AV10" s="230"/>
      <c r="AW10" s="231">
        <v>184082.86</v>
      </c>
      <c r="AX10" s="231"/>
      <c r="AY10" s="231"/>
      <c r="AZ10" s="231"/>
      <c r="BA10" s="231"/>
      <c r="BB10" s="231"/>
      <c r="BC10" s="231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3"/>
    </row>
    <row r="11" spans="1:76" ht="18" customHeight="1">
      <c r="A11" s="142" t="s">
        <v>230</v>
      </c>
      <c r="B11" s="226"/>
      <c r="C11" s="226"/>
      <c r="D11" s="226"/>
      <c r="E11" s="175" t="s">
        <v>215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8"/>
      <c r="AN11" s="229">
        <v>26311</v>
      </c>
      <c r="AO11" s="230"/>
      <c r="AP11" s="230"/>
      <c r="AQ11" s="230"/>
      <c r="AR11" s="230" t="s">
        <v>21</v>
      </c>
      <c r="AS11" s="230"/>
      <c r="AT11" s="230"/>
      <c r="AU11" s="230"/>
      <c r="AV11" s="230"/>
      <c r="AW11" s="231">
        <v>3340</v>
      </c>
      <c r="AX11" s="231"/>
      <c r="AY11" s="231"/>
      <c r="AZ11" s="231"/>
      <c r="BA11" s="231"/>
      <c r="BB11" s="231"/>
      <c r="BC11" s="231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3"/>
    </row>
    <row r="12" spans="1:76" ht="18" customHeight="1">
      <c r="A12" s="142" t="s">
        <v>275</v>
      </c>
      <c r="B12" s="226"/>
      <c r="C12" s="226"/>
      <c r="D12" s="226"/>
      <c r="E12" s="234" t="s">
        <v>231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8"/>
      <c r="AN12" s="229">
        <v>26312</v>
      </c>
      <c r="AO12" s="230"/>
      <c r="AP12" s="230"/>
      <c r="AQ12" s="230"/>
      <c r="AR12" s="230" t="s">
        <v>21</v>
      </c>
      <c r="AS12" s="230"/>
      <c r="AT12" s="230"/>
      <c r="AU12" s="230"/>
      <c r="AV12" s="230"/>
      <c r="AW12" s="231">
        <v>1038373.57</v>
      </c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>
        <f>'[1]Раздел1'!BT69</f>
        <v>0</v>
      </c>
      <c r="BS12" s="231"/>
      <c r="BT12" s="231"/>
      <c r="BU12" s="231"/>
      <c r="BV12" s="231"/>
      <c r="BW12" s="231"/>
      <c r="BX12" s="231"/>
    </row>
    <row r="13" spans="1:76" ht="32.25" customHeight="1">
      <c r="A13" s="178" t="s">
        <v>94</v>
      </c>
      <c r="B13" s="178"/>
      <c r="C13" s="178"/>
      <c r="D13" s="178"/>
      <c r="E13" s="184" t="s">
        <v>201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74">
        <v>26400</v>
      </c>
      <c r="AO13" s="170"/>
      <c r="AP13" s="170"/>
      <c r="AQ13" s="170"/>
      <c r="AR13" s="170" t="s">
        <v>21</v>
      </c>
      <c r="AS13" s="170"/>
      <c r="AT13" s="170"/>
      <c r="AU13" s="170"/>
      <c r="AV13" s="170"/>
      <c r="AW13" s="159">
        <f>AW14+AW17+AW20+AW21+AW24</f>
        <v>7903858.969999999</v>
      </c>
      <c r="AX13" s="159"/>
      <c r="AY13" s="159"/>
      <c r="AZ13" s="159"/>
      <c r="BA13" s="159"/>
      <c r="BB13" s="159"/>
      <c r="BC13" s="159"/>
      <c r="BD13" s="159">
        <f>BD14+BD17+BD20+BD21+BD24</f>
        <v>8437619.4</v>
      </c>
      <c r="BE13" s="159"/>
      <c r="BF13" s="159"/>
      <c r="BG13" s="159"/>
      <c r="BH13" s="159"/>
      <c r="BI13" s="159"/>
      <c r="BJ13" s="159"/>
      <c r="BK13" s="159">
        <f>BK14+BK17+BK20+BK21+BK24</f>
        <v>8386112.4</v>
      </c>
      <c r="BL13" s="159"/>
      <c r="BM13" s="159"/>
      <c r="BN13" s="159"/>
      <c r="BO13" s="159"/>
      <c r="BP13" s="159"/>
      <c r="BQ13" s="159"/>
      <c r="BR13" s="159">
        <f>BR14+BR17+BR20+BR21+BR24</f>
        <v>0</v>
      </c>
      <c r="BS13" s="159"/>
      <c r="BT13" s="159"/>
      <c r="BU13" s="159"/>
      <c r="BV13" s="159"/>
      <c r="BW13" s="159"/>
      <c r="BX13" s="160"/>
    </row>
    <row r="14" spans="1:76" s="23" customFormat="1" ht="23.25" customHeight="1">
      <c r="A14" s="178" t="s">
        <v>95</v>
      </c>
      <c r="B14" s="178"/>
      <c r="C14" s="178"/>
      <c r="D14" s="178"/>
      <c r="E14" s="171" t="s">
        <v>193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3"/>
      <c r="AN14" s="174">
        <v>26410</v>
      </c>
      <c r="AO14" s="170"/>
      <c r="AP14" s="170"/>
      <c r="AQ14" s="170"/>
      <c r="AR14" s="170" t="s">
        <v>21</v>
      </c>
      <c r="AS14" s="170"/>
      <c r="AT14" s="170"/>
      <c r="AU14" s="170"/>
      <c r="AV14" s="170"/>
      <c r="AW14" s="159">
        <f>AW15+AW16</f>
        <v>3641574.14</v>
      </c>
      <c r="AX14" s="159"/>
      <c r="AY14" s="159"/>
      <c r="AZ14" s="159"/>
      <c r="BA14" s="159"/>
      <c r="BB14" s="159"/>
      <c r="BC14" s="159"/>
      <c r="BD14" s="159">
        <f>BD15+BD16</f>
        <v>3711519</v>
      </c>
      <c r="BE14" s="159"/>
      <c r="BF14" s="159"/>
      <c r="BG14" s="159"/>
      <c r="BH14" s="159"/>
      <c r="BI14" s="159"/>
      <c r="BJ14" s="159"/>
      <c r="BK14" s="159">
        <f>BK15+BK16</f>
        <v>3510361</v>
      </c>
      <c r="BL14" s="159"/>
      <c r="BM14" s="159"/>
      <c r="BN14" s="159"/>
      <c r="BO14" s="159"/>
      <c r="BP14" s="159"/>
      <c r="BQ14" s="159"/>
      <c r="BR14" s="159">
        <f>BR15+BR16</f>
        <v>0</v>
      </c>
      <c r="BS14" s="159"/>
      <c r="BT14" s="159"/>
      <c r="BU14" s="159"/>
      <c r="BV14" s="159"/>
      <c r="BW14" s="159"/>
      <c r="BX14" s="160"/>
    </row>
    <row r="15" spans="1:76" ht="24.75" customHeight="1">
      <c r="A15" s="142" t="s">
        <v>96</v>
      </c>
      <c r="B15" s="142"/>
      <c r="C15" s="142"/>
      <c r="D15" s="142"/>
      <c r="E15" s="175" t="s">
        <v>110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46">
        <v>26411</v>
      </c>
      <c r="AO15" s="79"/>
      <c r="AP15" s="79"/>
      <c r="AQ15" s="79"/>
      <c r="AR15" s="79" t="s">
        <v>21</v>
      </c>
      <c r="AS15" s="79"/>
      <c r="AT15" s="79"/>
      <c r="AU15" s="79"/>
      <c r="AV15" s="79"/>
      <c r="AW15" s="147"/>
      <c r="AX15" s="147"/>
      <c r="AY15" s="147"/>
      <c r="AZ15" s="147"/>
      <c r="BA15" s="147"/>
      <c r="BB15" s="147"/>
      <c r="BC15" s="147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3"/>
    </row>
    <row r="16" spans="1:76" ht="12.75">
      <c r="A16" s="142" t="s">
        <v>97</v>
      </c>
      <c r="B16" s="142"/>
      <c r="C16" s="142"/>
      <c r="D16" s="142"/>
      <c r="E16" s="156" t="s">
        <v>111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46">
        <v>26412</v>
      </c>
      <c r="AO16" s="79"/>
      <c r="AP16" s="79"/>
      <c r="AQ16" s="79"/>
      <c r="AR16" s="79" t="s">
        <v>21</v>
      </c>
      <c r="AS16" s="79"/>
      <c r="AT16" s="79"/>
      <c r="AU16" s="79"/>
      <c r="AV16" s="79"/>
      <c r="AW16" s="147">
        <f>Раздел1!AY83-AW10</f>
        <v>3641574.14</v>
      </c>
      <c r="AX16" s="147"/>
      <c r="AY16" s="147"/>
      <c r="AZ16" s="147"/>
      <c r="BA16" s="147"/>
      <c r="BB16" s="147"/>
      <c r="BC16" s="147"/>
      <c r="BD16" s="147">
        <f>Раздел1!BF83</f>
        <v>3711519</v>
      </c>
      <c r="BE16" s="147"/>
      <c r="BF16" s="147"/>
      <c r="BG16" s="147"/>
      <c r="BH16" s="147"/>
      <c r="BI16" s="147"/>
      <c r="BJ16" s="147"/>
      <c r="BK16" s="147">
        <f>Раздел1!BM83</f>
        <v>3510361</v>
      </c>
      <c r="BL16" s="147"/>
      <c r="BM16" s="147"/>
      <c r="BN16" s="147"/>
      <c r="BO16" s="147"/>
      <c r="BP16" s="147"/>
      <c r="BQ16" s="147"/>
      <c r="BR16" s="147">
        <f>Раздел1!BT83</f>
        <v>0</v>
      </c>
      <c r="BS16" s="147"/>
      <c r="BT16" s="147"/>
      <c r="BU16" s="147"/>
      <c r="BV16" s="147"/>
      <c r="BW16" s="147"/>
      <c r="BX16" s="147"/>
    </row>
    <row r="17" spans="1:76" s="23" customFormat="1" ht="22.5" customHeight="1">
      <c r="A17" s="178" t="s">
        <v>98</v>
      </c>
      <c r="B17" s="178"/>
      <c r="C17" s="178"/>
      <c r="D17" s="178"/>
      <c r="E17" s="171" t="s">
        <v>112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4">
        <v>26420</v>
      </c>
      <c r="AO17" s="170"/>
      <c r="AP17" s="170"/>
      <c r="AQ17" s="170"/>
      <c r="AR17" s="170" t="s">
        <v>21</v>
      </c>
      <c r="AS17" s="170"/>
      <c r="AT17" s="170"/>
      <c r="AU17" s="170"/>
      <c r="AV17" s="170"/>
      <c r="AW17" s="159">
        <f>AW18+AW19</f>
        <v>979900.04</v>
      </c>
      <c r="AX17" s="159"/>
      <c r="AY17" s="159"/>
      <c r="AZ17" s="159"/>
      <c r="BA17" s="159"/>
      <c r="BB17" s="159"/>
      <c r="BC17" s="159"/>
      <c r="BD17" s="159">
        <f>BD18+BD19</f>
        <v>297854.4</v>
      </c>
      <c r="BE17" s="159"/>
      <c r="BF17" s="159"/>
      <c r="BG17" s="159"/>
      <c r="BH17" s="159"/>
      <c r="BI17" s="159"/>
      <c r="BJ17" s="159"/>
      <c r="BK17" s="159">
        <f>BK18+BK19</f>
        <v>298976.4</v>
      </c>
      <c r="BL17" s="159"/>
      <c r="BM17" s="159"/>
      <c r="BN17" s="159"/>
      <c r="BO17" s="159"/>
      <c r="BP17" s="159"/>
      <c r="BQ17" s="159"/>
      <c r="BR17" s="159">
        <f>BR18+BR19</f>
        <v>0</v>
      </c>
      <c r="BS17" s="159"/>
      <c r="BT17" s="159"/>
      <c r="BU17" s="159"/>
      <c r="BV17" s="159"/>
      <c r="BW17" s="159"/>
      <c r="BX17" s="160"/>
    </row>
    <row r="18" spans="1:76" ht="23.25" customHeight="1">
      <c r="A18" s="142" t="s">
        <v>99</v>
      </c>
      <c r="B18" s="142"/>
      <c r="C18" s="142"/>
      <c r="D18" s="142"/>
      <c r="E18" s="175" t="s">
        <v>110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8"/>
      <c r="AN18" s="146">
        <v>26421</v>
      </c>
      <c r="AO18" s="79"/>
      <c r="AP18" s="79"/>
      <c r="AQ18" s="79"/>
      <c r="AR18" s="79" t="s">
        <v>21</v>
      </c>
      <c r="AS18" s="79"/>
      <c r="AT18" s="79"/>
      <c r="AU18" s="79"/>
      <c r="AV18" s="79"/>
      <c r="AW18" s="147"/>
      <c r="AX18" s="147"/>
      <c r="AY18" s="147"/>
      <c r="AZ18" s="147"/>
      <c r="BA18" s="147"/>
      <c r="BB18" s="147"/>
      <c r="BC18" s="147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/>
    </row>
    <row r="19" spans="1:76" ht="12.75">
      <c r="A19" s="142" t="s">
        <v>100</v>
      </c>
      <c r="B19" s="142"/>
      <c r="C19" s="142"/>
      <c r="D19" s="142"/>
      <c r="E19" s="156" t="s">
        <v>111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8"/>
      <c r="AN19" s="146">
        <v>26422</v>
      </c>
      <c r="AO19" s="79"/>
      <c r="AP19" s="79"/>
      <c r="AQ19" s="79"/>
      <c r="AR19" s="79" t="s">
        <v>21</v>
      </c>
      <c r="AS19" s="79"/>
      <c r="AT19" s="79"/>
      <c r="AU19" s="79"/>
      <c r="AV19" s="79"/>
      <c r="AW19" s="147">
        <f>Раздел1!AY109-AW11</f>
        <v>979900.04</v>
      </c>
      <c r="AX19" s="147"/>
      <c r="AY19" s="147"/>
      <c r="AZ19" s="147"/>
      <c r="BA19" s="147"/>
      <c r="BB19" s="147"/>
      <c r="BC19" s="147"/>
      <c r="BD19" s="147">
        <f>Раздел1!BF109</f>
        <v>297854.4</v>
      </c>
      <c r="BE19" s="147"/>
      <c r="BF19" s="147"/>
      <c r="BG19" s="147"/>
      <c r="BH19" s="147"/>
      <c r="BI19" s="147"/>
      <c r="BJ19" s="147"/>
      <c r="BK19" s="147">
        <f>Раздел1!BM109</f>
        <v>298976.4</v>
      </c>
      <c r="BL19" s="147"/>
      <c r="BM19" s="147"/>
      <c r="BN19" s="147"/>
      <c r="BO19" s="147"/>
      <c r="BP19" s="147"/>
      <c r="BQ19" s="147"/>
      <c r="BR19" s="147">
        <f>Раздел1!BT109</f>
        <v>0</v>
      </c>
      <c r="BS19" s="147"/>
      <c r="BT19" s="147"/>
      <c r="BU19" s="147"/>
      <c r="BV19" s="147"/>
      <c r="BW19" s="147"/>
      <c r="BX19" s="147"/>
    </row>
    <row r="20" spans="1:76" s="23" customFormat="1" ht="26.25" customHeight="1">
      <c r="A20" s="178" t="s">
        <v>101</v>
      </c>
      <c r="B20" s="178"/>
      <c r="C20" s="178"/>
      <c r="D20" s="178"/>
      <c r="E20" s="179" t="s">
        <v>202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1"/>
      <c r="AN20" s="174">
        <v>26430</v>
      </c>
      <c r="AO20" s="170"/>
      <c r="AP20" s="170"/>
      <c r="AQ20" s="170"/>
      <c r="AR20" s="170" t="s">
        <v>21</v>
      </c>
      <c r="AS20" s="170"/>
      <c r="AT20" s="170"/>
      <c r="AU20" s="170"/>
      <c r="AV20" s="170"/>
      <c r="AW20" s="159"/>
      <c r="AX20" s="159"/>
      <c r="AY20" s="159"/>
      <c r="AZ20" s="159"/>
      <c r="BA20" s="159"/>
      <c r="BB20" s="159"/>
      <c r="BC20" s="159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7"/>
    </row>
    <row r="21" spans="1:76" s="23" customFormat="1" ht="12.75">
      <c r="A21" s="178" t="s">
        <v>102</v>
      </c>
      <c r="B21" s="178"/>
      <c r="C21" s="178"/>
      <c r="D21" s="178"/>
      <c r="E21" s="171" t="s">
        <v>113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N21" s="174">
        <v>26440</v>
      </c>
      <c r="AO21" s="170"/>
      <c r="AP21" s="170"/>
      <c r="AQ21" s="170"/>
      <c r="AR21" s="170" t="s">
        <v>21</v>
      </c>
      <c r="AS21" s="170"/>
      <c r="AT21" s="170"/>
      <c r="AU21" s="170"/>
      <c r="AV21" s="170"/>
      <c r="AW21" s="159">
        <f>AW22+AW23</f>
        <v>0</v>
      </c>
      <c r="AX21" s="159"/>
      <c r="AY21" s="159"/>
      <c r="AZ21" s="159"/>
      <c r="BA21" s="159"/>
      <c r="BB21" s="159"/>
      <c r="BC21" s="159"/>
      <c r="BD21" s="159">
        <f>BD22+BD23</f>
        <v>0</v>
      </c>
      <c r="BE21" s="159"/>
      <c r="BF21" s="159"/>
      <c r="BG21" s="159"/>
      <c r="BH21" s="159"/>
      <c r="BI21" s="159"/>
      <c r="BJ21" s="159"/>
      <c r="BK21" s="159">
        <f>BK22+BK23</f>
        <v>0</v>
      </c>
      <c r="BL21" s="159"/>
      <c r="BM21" s="159"/>
      <c r="BN21" s="159"/>
      <c r="BO21" s="159"/>
      <c r="BP21" s="159"/>
      <c r="BQ21" s="159"/>
      <c r="BR21" s="159">
        <f>BR22+BR23</f>
        <v>0</v>
      </c>
      <c r="BS21" s="159"/>
      <c r="BT21" s="159"/>
      <c r="BU21" s="159"/>
      <c r="BV21" s="159"/>
      <c r="BW21" s="159"/>
      <c r="BX21" s="160"/>
    </row>
    <row r="22" spans="1:76" ht="24.75" customHeight="1">
      <c r="A22" s="142" t="s">
        <v>103</v>
      </c>
      <c r="B22" s="142"/>
      <c r="C22" s="142"/>
      <c r="D22" s="142"/>
      <c r="E22" s="175" t="s">
        <v>110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8"/>
      <c r="AN22" s="146">
        <v>26441</v>
      </c>
      <c r="AO22" s="79"/>
      <c r="AP22" s="79"/>
      <c r="AQ22" s="79"/>
      <c r="AR22" s="79" t="s">
        <v>21</v>
      </c>
      <c r="AS22" s="79"/>
      <c r="AT22" s="79"/>
      <c r="AU22" s="79"/>
      <c r="AV22" s="79"/>
      <c r="AW22" s="147"/>
      <c r="AX22" s="147"/>
      <c r="AY22" s="147"/>
      <c r="AZ22" s="147"/>
      <c r="BA22" s="147"/>
      <c r="BB22" s="147"/>
      <c r="BC22" s="147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3"/>
    </row>
    <row r="23" spans="1:76" ht="12.75">
      <c r="A23" s="142" t="s">
        <v>104</v>
      </c>
      <c r="B23" s="142"/>
      <c r="C23" s="142"/>
      <c r="D23" s="142"/>
      <c r="E23" s="156" t="s">
        <v>111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8"/>
      <c r="AN23" s="146">
        <v>26442</v>
      </c>
      <c r="AO23" s="79"/>
      <c r="AP23" s="79"/>
      <c r="AQ23" s="79"/>
      <c r="AR23" s="79" t="s">
        <v>21</v>
      </c>
      <c r="AS23" s="79"/>
      <c r="AT23" s="79"/>
      <c r="AU23" s="79"/>
      <c r="AV23" s="79"/>
      <c r="AW23" s="147"/>
      <c r="AX23" s="147"/>
      <c r="AY23" s="147"/>
      <c r="AZ23" s="147"/>
      <c r="BA23" s="147"/>
      <c r="BB23" s="147"/>
      <c r="BC23" s="147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3"/>
    </row>
    <row r="24" spans="1:76" s="23" customFormat="1" ht="24" customHeight="1">
      <c r="A24" s="170" t="s">
        <v>105</v>
      </c>
      <c r="B24" s="170"/>
      <c r="C24" s="170"/>
      <c r="D24" s="170"/>
      <c r="E24" s="171" t="s">
        <v>195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3"/>
      <c r="AN24" s="174">
        <v>26450</v>
      </c>
      <c r="AO24" s="170"/>
      <c r="AP24" s="170"/>
      <c r="AQ24" s="170"/>
      <c r="AR24" s="170" t="s">
        <v>21</v>
      </c>
      <c r="AS24" s="170"/>
      <c r="AT24" s="170"/>
      <c r="AU24" s="170"/>
      <c r="AV24" s="170"/>
      <c r="AW24" s="159">
        <f>AW25+AW26</f>
        <v>3282384.7899999996</v>
      </c>
      <c r="AX24" s="159"/>
      <c r="AY24" s="159"/>
      <c r="AZ24" s="159"/>
      <c r="BA24" s="159"/>
      <c r="BB24" s="159"/>
      <c r="BC24" s="159"/>
      <c r="BD24" s="159">
        <f>BD25+BD26</f>
        <v>4428246</v>
      </c>
      <c r="BE24" s="159"/>
      <c r="BF24" s="159"/>
      <c r="BG24" s="159"/>
      <c r="BH24" s="159"/>
      <c r="BI24" s="159"/>
      <c r="BJ24" s="159"/>
      <c r="BK24" s="159">
        <f>BK25+BK26</f>
        <v>4576775</v>
      </c>
      <c r="BL24" s="159"/>
      <c r="BM24" s="159"/>
      <c r="BN24" s="159"/>
      <c r="BO24" s="159"/>
      <c r="BP24" s="159"/>
      <c r="BQ24" s="159"/>
      <c r="BR24" s="159">
        <f>BR25+BR26</f>
        <v>0</v>
      </c>
      <c r="BS24" s="159"/>
      <c r="BT24" s="159"/>
      <c r="BU24" s="159"/>
      <c r="BV24" s="159"/>
      <c r="BW24" s="159"/>
      <c r="BX24" s="160"/>
    </row>
    <row r="25" spans="1:76" ht="24" customHeight="1">
      <c r="A25" s="161" t="s">
        <v>106</v>
      </c>
      <c r="B25" s="161"/>
      <c r="C25" s="161"/>
      <c r="D25" s="161"/>
      <c r="E25" s="162" t="s">
        <v>110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4"/>
      <c r="AN25" s="165">
        <v>26451</v>
      </c>
      <c r="AO25" s="166"/>
      <c r="AP25" s="166"/>
      <c r="AQ25" s="166"/>
      <c r="AR25" s="166" t="s">
        <v>21</v>
      </c>
      <c r="AS25" s="166"/>
      <c r="AT25" s="166"/>
      <c r="AU25" s="166"/>
      <c r="AV25" s="166"/>
      <c r="AW25" s="167"/>
      <c r="AX25" s="167"/>
      <c r="AY25" s="167"/>
      <c r="AZ25" s="167"/>
      <c r="BA25" s="167"/>
      <c r="BB25" s="167"/>
      <c r="BC25" s="167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9"/>
    </row>
    <row r="26" spans="1:76" ht="12.75">
      <c r="A26" s="79" t="s">
        <v>107</v>
      </c>
      <c r="B26" s="79"/>
      <c r="C26" s="79"/>
      <c r="D26" s="79"/>
      <c r="E26" s="156" t="s">
        <v>111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8"/>
      <c r="AN26" s="146">
        <v>26452</v>
      </c>
      <c r="AO26" s="79"/>
      <c r="AP26" s="79"/>
      <c r="AQ26" s="79"/>
      <c r="AR26" s="79" t="s">
        <v>21</v>
      </c>
      <c r="AS26" s="79"/>
      <c r="AT26" s="79"/>
      <c r="AU26" s="79"/>
      <c r="AV26" s="79"/>
      <c r="AW26" s="147">
        <f>Раздел1!AY130-AW12</f>
        <v>3282384.7899999996</v>
      </c>
      <c r="AX26" s="147"/>
      <c r="AY26" s="147"/>
      <c r="AZ26" s="147"/>
      <c r="BA26" s="147"/>
      <c r="BB26" s="147"/>
      <c r="BC26" s="147"/>
      <c r="BD26" s="147">
        <f>Раздел1!BF130</f>
        <v>4428246</v>
      </c>
      <c r="BE26" s="147"/>
      <c r="BF26" s="147"/>
      <c r="BG26" s="147"/>
      <c r="BH26" s="147"/>
      <c r="BI26" s="147"/>
      <c r="BJ26" s="147"/>
      <c r="BK26" s="147">
        <f>Раздел1!BM130</f>
        <v>4576775</v>
      </c>
      <c r="BL26" s="147"/>
      <c r="BM26" s="147"/>
      <c r="BN26" s="147"/>
      <c r="BO26" s="147"/>
      <c r="BP26" s="147"/>
      <c r="BQ26" s="147"/>
      <c r="BR26" s="147">
        <f>Раздел1!BT130</f>
        <v>0</v>
      </c>
      <c r="BS26" s="147"/>
      <c r="BT26" s="147"/>
      <c r="BU26" s="147"/>
      <c r="BV26" s="147"/>
      <c r="BW26" s="147"/>
      <c r="BX26" s="147"/>
    </row>
    <row r="27" spans="1:76" s="23" customFormat="1" ht="23.25" customHeight="1">
      <c r="A27" s="148" t="s">
        <v>108</v>
      </c>
      <c r="B27" s="148"/>
      <c r="C27" s="148"/>
      <c r="D27" s="148"/>
      <c r="E27" s="149" t="s">
        <v>203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1"/>
      <c r="AN27" s="152">
        <v>26500</v>
      </c>
      <c r="AO27" s="153"/>
      <c r="AP27" s="153"/>
      <c r="AQ27" s="153"/>
      <c r="AR27" s="153" t="s">
        <v>21</v>
      </c>
      <c r="AS27" s="153"/>
      <c r="AT27" s="153"/>
      <c r="AU27" s="153"/>
      <c r="AV27" s="153"/>
      <c r="AW27" s="154">
        <f>AW28</f>
        <v>0</v>
      </c>
      <c r="AX27" s="154"/>
      <c r="AY27" s="154"/>
      <c r="AZ27" s="154"/>
      <c r="BA27" s="154"/>
      <c r="BB27" s="154"/>
      <c r="BC27" s="154"/>
      <c r="BD27" s="154">
        <f>BD28</f>
        <v>0</v>
      </c>
      <c r="BE27" s="154"/>
      <c r="BF27" s="154"/>
      <c r="BG27" s="154"/>
      <c r="BH27" s="154"/>
      <c r="BI27" s="154"/>
      <c r="BJ27" s="154"/>
      <c r="BK27" s="154">
        <f>BK28</f>
        <v>0</v>
      </c>
      <c r="BL27" s="154"/>
      <c r="BM27" s="154"/>
      <c r="BN27" s="154"/>
      <c r="BO27" s="154"/>
      <c r="BP27" s="154"/>
      <c r="BQ27" s="154"/>
      <c r="BR27" s="154">
        <f>BR28</f>
        <v>0</v>
      </c>
      <c r="BS27" s="154"/>
      <c r="BT27" s="154"/>
      <c r="BU27" s="154"/>
      <c r="BV27" s="154"/>
      <c r="BW27" s="154"/>
      <c r="BX27" s="155"/>
    </row>
    <row r="28" spans="1:76" ht="12.75">
      <c r="A28" s="142"/>
      <c r="B28" s="142"/>
      <c r="C28" s="142"/>
      <c r="D28" s="142"/>
      <c r="E28" s="143" t="s">
        <v>114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5"/>
      <c r="AN28" s="146">
        <v>26510</v>
      </c>
      <c r="AO28" s="79"/>
      <c r="AP28" s="79"/>
      <c r="AQ28" s="79"/>
      <c r="AR28" s="79"/>
      <c r="AS28" s="79"/>
      <c r="AT28" s="79"/>
      <c r="AU28" s="79"/>
      <c r="AV28" s="79"/>
      <c r="AW28" s="147"/>
      <c r="AX28" s="147"/>
      <c r="AY28" s="147"/>
      <c r="AZ28" s="147"/>
      <c r="BA28" s="147"/>
      <c r="BB28" s="147"/>
      <c r="BC28" s="147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3"/>
    </row>
    <row r="29" spans="1:76" ht="23.25" customHeight="1">
      <c r="A29" s="134" t="s">
        <v>109</v>
      </c>
      <c r="B29" s="134"/>
      <c r="C29" s="134"/>
      <c r="D29" s="134"/>
      <c r="E29" s="135" t="s">
        <v>115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  <c r="AN29" s="138">
        <v>26600</v>
      </c>
      <c r="AO29" s="139"/>
      <c r="AP29" s="139"/>
      <c r="AQ29" s="139"/>
      <c r="AR29" s="139" t="s">
        <v>21</v>
      </c>
      <c r="AS29" s="139"/>
      <c r="AT29" s="139"/>
      <c r="AU29" s="139"/>
      <c r="AV29" s="139"/>
      <c r="AW29" s="140">
        <f>AW30</f>
        <v>7903858.969999999</v>
      </c>
      <c r="AX29" s="140"/>
      <c r="AY29" s="140"/>
      <c r="AZ29" s="140"/>
      <c r="BA29" s="140"/>
      <c r="BB29" s="140"/>
      <c r="BC29" s="140"/>
      <c r="BD29" s="140">
        <f>BD30</f>
        <v>8437619.4</v>
      </c>
      <c r="BE29" s="140"/>
      <c r="BF29" s="140"/>
      <c r="BG29" s="140"/>
      <c r="BH29" s="140"/>
      <c r="BI29" s="140"/>
      <c r="BJ29" s="140"/>
      <c r="BK29" s="140">
        <f>BK30</f>
        <v>8386112.4</v>
      </c>
      <c r="BL29" s="140"/>
      <c r="BM29" s="140"/>
      <c r="BN29" s="140"/>
      <c r="BO29" s="140"/>
      <c r="BP29" s="140"/>
      <c r="BQ29" s="140"/>
      <c r="BR29" s="140">
        <f>BR30</f>
        <v>0</v>
      </c>
      <c r="BS29" s="140"/>
      <c r="BT29" s="140"/>
      <c r="BU29" s="140"/>
      <c r="BV29" s="140"/>
      <c r="BW29" s="140"/>
      <c r="BX29" s="141"/>
    </row>
    <row r="30" spans="1:76" ht="13.5" thickBot="1">
      <c r="A30" s="79"/>
      <c r="B30" s="79"/>
      <c r="C30" s="79"/>
      <c r="D30" s="79"/>
      <c r="E30" s="127" t="s">
        <v>114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9"/>
      <c r="AN30" s="130">
        <v>26610</v>
      </c>
      <c r="AO30" s="131"/>
      <c r="AP30" s="131"/>
      <c r="AQ30" s="131"/>
      <c r="AR30" s="131"/>
      <c r="AS30" s="131"/>
      <c r="AT30" s="131"/>
      <c r="AU30" s="131"/>
      <c r="AV30" s="131"/>
      <c r="AW30" s="126">
        <f>AW13</f>
        <v>7903858.969999999</v>
      </c>
      <c r="AX30" s="126"/>
      <c r="AY30" s="126"/>
      <c r="AZ30" s="126"/>
      <c r="BA30" s="126"/>
      <c r="BB30" s="126"/>
      <c r="BC30" s="126"/>
      <c r="BD30" s="126">
        <f>BD13</f>
        <v>8437619.4</v>
      </c>
      <c r="BE30" s="126"/>
      <c r="BF30" s="126"/>
      <c r="BG30" s="126"/>
      <c r="BH30" s="126"/>
      <c r="BI30" s="126"/>
      <c r="BJ30" s="126"/>
      <c r="BK30" s="126">
        <f>BK13</f>
        <v>8386112.4</v>
      </c>
      <c r="BL30" s="126"/>
      <c r="BM30" s="126"/>
      <c r="BN30" s="126"/>
      <c r="BO30" s="126"/>
      <c r="BP30" s="126"/>
      <c r="BQ30" s="126"/>
      <c r="BR30" s="126">
        <f>BR13</f>
        <v>0</v>
      </c>
      <c r="BS30" s="126"/>
      <c r="BT30" s="126"/>
      <c r="BU30" s="126"/>
      <c r="BV30" s="126"/>
      <c r="BW30" s="126"/>
      <c r="BX30" s="126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21" t="s">
        <v>118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14"/>
      <c r="V33" s="14"/>
      <c r="W33" s="225" t="s">
        <v>239</v>
      </c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5"/>
      <c r="AI33" s="225"/>
      <c r="AJ33" s="225"/>
      <c r="AK33" s="225"/>
      <c r="AL33" s="225"/>
      <c r="AM33" s="225"/>
      <c r="AN33" s="225"/>
      <c r="AO33" s="225"/>
      <c r="AP33" s="225"/>
      <c r="AQ33" s="225"/>
      <c r="AR33" s="15"/>
      <c r="AS33" s="225" t="s">
        <v>238</v>
      </c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96" t="s">
        <v>116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7"/>
      <c r="AI34" s="196" t="s">
        <v>40</v>
      </c>
      <c r="AJ34" s="196"/>
      <c r="AK34" s="196"/>
      <c r="AL34" s="196"/>
      <c r="AM34" s="196"/>
      <c r="AN34" s="196"/>
      <c r="AO34" s="196"/>
      <c r="AP34" s="196"/>
      <c r="AQ34" s="196"/>
      <c r="AR34" s="16"/>
      <c r="AS34" s="196" t="s">
        <v>41</v>
      </c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10" t="s">
        <v>117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24" t="s">
        <v>266</v>
      </c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18"/>
      <c r="X36" s="224" t="s">
        <v>267</v>
      </c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17"/>
      <c r="AP36" s="211"/>
      <c r="AQ36" s="211"/>
      <c r="AR36" s="211"/>
      <c r="AS36" s="211"/>
      <c r="AT36" s="211"/>
      <c r="AU36" s="211"/>
      <c r="AV36" s="211"/>
      <c r="AW36" s="211"/>
      <c r="AX36" s="211"/>
      <c r="BE36" s="7"/>
      <c r="BF36" s="211" t="s">
        <v>218</v>
      </c>
      <c r="BG36" s="211"/>
      <c r="BH36" s="211"/>
      <c r="BI36" s="211"/>
      <c r="BJ36" s="211"/>
      <c r="BK36" s="211"/>
      <c r="BL36" s="211"/>
      <c r="BM36" s="211"/>
      <c r="BN36" s="211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96" t="s">
        <v>116</v>
      </c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7"/>
      <c r="X37" s="196" t="s">
        <v>119</v>
      </c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7"/>
      <c r="AP37" s="196" t="s">
        <v>40</v>
      </c>
      <c r="AQ37" s="196"/>
      <c r="AR37" s="196"/>
      <c r="AS37" s="196"/>
      <c r="AT37" s="196"/>
      <c r="AU37" s="196"/>
      <c r="AV37" s="196"/>
      <c r="AW37" s="196"/>
      <c r="AX37" s="196"/>
      <c r="BE37" s="7"/>
      <c r="BF37" s="196" t="s">
        <v>120</v>
      </c>
      <c r="BG37" s="196"/>
      <c r="BH37" s="196"/>
      <c r="BI37" s="196"/>
      <c r="BJ37" s="196"/>
      <c r="BK37" s="196"/>
      <c r="BL37" s="196"/>
      <c r="BM37" s="196"/>
      <c r="BN37" s="196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222" t="s">
        <v>219</v>
      </c>
      <c r="C39" s="223"/>
      <c r="D39" s="43" t="s">
        <v>42</v>
      </c>
      <c r="E39" s="222" t="s">
        <v>276</v>
      </c>
      <c r="F39" s="223"/>
      <c r="G39" s="223"/>
      <c r="H39" s="223"/>
      <c r="I39" s="223"/>
      <c r="J39" s="223"/>
      <c r="K39" s="223"/>
      <c r="L39" s="223"/>
      <c r="M39" s="113">
        <v>20</v>
      </c>
      <c r="N39" s="113"/>
      <c r="O39" s="89" t="s">
        <v>242</v>
      </c>
      <c r="P39" s="90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9"/>
  <sheetViews>
    <sheetView showGridLines="0" zoomScaleSheetLayoutView="70" workbookViewId="0" topLeftCell="A4">
      <selection activeCell="CD38" sqref="CD38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09" t="s">
        <v>39</v>
      </c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</row>
    <row r="2" spans="52:73" ht="25.5" customHeight="1">
      <c r="AZ2" s="83" t="s">
        <v>263</v>
      </c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0"/>
      <c r="BB4" s="90"/>
      <c r="BC4" s="90"/>
      <c r="BD4" s="90"/>
      <c r="BE4" s="90"/>
      <c r="BF4" s="90"/>
      <c r="BG4" s="90"/>
      <c r="BH4" s="90"/>
      <c r="BI4" s="2"/>
      <c r="BJ4" s="89" t="s">
        <v>238</v>
      </c>
      <c r="BK4" s="90"/>
      <c r="BL4" s="90"/>
      <c r="BM4" s="90"/>
      <c r="BN4" s="90"/>
      <c r="BO4" s="90"/>
      <c r="BP4" s="90"/>
      <c r="BQ4" s="90"/>
      <c r="BR4" s="90"/>
      <c r="BS4" s="90"/>
      <c r="BT4" s="90"/>
    </row>
    <row r="5" spans="52:71" ht="13.5" customHeight="1">
      <c r="AZ5" s="196" t="s">
        <v>40</v>
      </c>
      <c r="BA5" s="196"/>
      <c r="BB5" s="196"/>
      <c r="BC5" s="196"/>
      <c r="BD5" s="196"/>
      <c r="BE5" s="196"/>
      <c r="BF5" s="196"/>
      <c r="BG5" s="196"/>
      <c r="BH5" s="16"/>
      <c r="BI5" s="196" t="s">
        <v>41</v>
      </c>
      <c r="BJ5" s="196"/>
      <c r="BK5" s="196"/>
      <c r="BL5" s="196"/>
      <c r="BM5" s="196"/>
      <c r="BN5" s="196"/>
      <c r="BO5" s="196"/>
      <c r="BP5" s="196"/>
      <c r="BQ5" s="196"/>
      <c r="BR5" s="196"/>
      <c r="BS5" s="196"/>
    </row>
    <row r="6" spans="51:67" ht="11.25" customHeight="1">
      <c r="AY6" s="44" t="s">
        <v>42</v>
      </c>
      <c r="AZ6" s="102" t="s">
        <v>219</v>
      </c>
      <c r="BA6" s="103"/>
      <c r="BB6" s="43" t="s">
        <v>42</v>
      </c>
      <c r="BC6" s="102" t="s">
        <v>276</v>
      </c>
      <c r="BD6" s="103"/>
      <c r="BE6" s="103"/>
      <c r="BF6" s="103"/>
      <c r="BG6" s="103"/>
      <c r="BH6" s="103"/>
      <c r="BI6" s="103"/>
      <c r="BJ6" s="103"/>
      <c r="BK6" s="113">
        <v>20</v>
      </c>
      <c r="BL6" s="113"/>
      <c r="BM6" s="225" t="s">
        <v>242</v>
      </c>
      <c r="BN6" s="240"/>
      <c r="BO6" t="s">
        <v>43</v>
      </c>
    </row>
    <row r="7" spans="35:36" ht="15">
      <c r="AI7" s="4"/>
      <c r="AJ7" s="4"/>
    </row>
    <row r="8" spans="1:72" ht="14.25" customHeight="1">
      <c r="A8" s="69" t="s">
        <v>236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3"/>
      <c r="BL8" s="3"/>
      <c r="BM8" s="104" t="s">
        <v>0</v>
      </c>
      <c r="BN8" s="104"/>
      <c r="BO8" s="104"/>
      <c r="BP8" s="104"/>
      <c r="BQ8" s="104"/>
      <c r="BR8" s="104"/>
      <c r="BS8" s="104"/>
      <c r="BT8" s="104"/>
    </row>
    <row r="9" spans="1:72" ht="15.75" customHeight="1" thickBot="1">
      <c r="A9" s="67" t="s">
        <v>269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M9" s="105"/>
      <c r="BN9" s="105"/>
      <c r="BO9" s="105"/>
      <c r="BP9" s="105"/>
      <c r="BQ9" s="105"/>
      <c r="BR9" s="105"/>
      <c r="BS9" s="105"/>
      <c r="BT9" s="105"/>
    </row>
    <row r="10" spans="24:72" ht="12.75">
      <c r="X10" s="2"/>
      <c r="Y10" s="2"/>
      <c r="Z10" s="2"/>
      <c r="AA10" s="2"/>
      <c r="AB10" s="91" t="s">
        <v>278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28"/>
      <c r="AV10" s="28"/>
      <c r="AW10" s="29"/>
      <c r="AX10" s="29"/>
      <c r="AY10" s="29"/>
      <c r="BB10" s="97" t="s">
        <v>1</v>
      </c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106" t="s">
        <v>277</v>
      </c>
      <c r="BN10" s="107"/>
      <c r="BO10" s="107"/>
      <c r="BP10" s="107"/>
      <c r="BQ10" s="107"/>
      <c r="BR10" s="107"/>
      <c r="BS10" s="107"/>
      <c r="BT10" s="108"/>
    </row>
    <row r="11" spans="1:72" ht="12.75">
      <c r="A11" s="5" t="s">
        <v>9</v>
      </c>
      <c r="BB11" s="97" t="s">
        <v>2</v>
      </c>
      <c r="BC11" s="97"/>
      <c r="BD11" s="97"/>
      <c r="BE11" s="97"/>
      <c r="BF11" s="97"/>
      <c r="BG11" s="97"/>
      <c r="BH11" s="97"/>
      <c r="BI11" s="97"/>
      <c r="BJ11" s="97"/>
      <c r="BK11" s="97"/>
      <c r="BL11" s="98"/>
      <c r="BM11" s="93" t="s">
        <v>256</v>
      </c>
      <c r="BN11" s="86"/>
      <c r="BO11" s="86"/>
      <c r="BP11" s="86"/>
      <c r="BQ11" s="86"/>
      <c r="BR11" s="86"/>
      <c r="BS11" s="86"/>
      <c r="BT11" s="87"/>
    </row>
    <row r="12" spans="1:72" ht="12.75">
      <c r="A12" s="5" t="s">
        <v>8</v>
      </c>
      <c r="N12" s="89" t="s">
        <v>208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9" t="s">
        <v>3</v>
      </c>
      <c r="BC12" s="99"/>
      <c r="BD12" s="99"/>
      <c r="BE12" s="99"/>
      <c r="BF12" s="99"/>
      <c r="BG12" s="99"/>
      <c r="BH12" s="99"/>
      <c r="BI12" s="99"/>
      <c r="BJ12" s="99"/>
      <c r="BK12" s="99"/>
      <c r="BL12" s="100"/>
      <c r="BM12" s="85" t="s">
        <v>206</v>
      </c>
      <c r="BN12" s="86"/>
      <c r="BO12" s="86"/>
      <c r="BP12" s="86"/>
      <c r="BQ12" s="86"/>
      <c r="BR12" s="86"/>
      <c r="BS12" s="86"/>
      <c r="BT12" s="87"/>
    </row>
    <row r="13" spans="54:72" ht="12.75">
      <c r="BB13" s="101" t="s">
        <v>2</v>
      </c>
      <c r="BC13" s="101"/>
      <c r="BD13" s="101"/>
      <c r="BE13" s="101"/>
      <c r="BF13" s="101"/>
      <c r="BG13" s="101"/>
      <c r="BH13" s="101"/>
      <c r="BI13" s="101"/>
      <c r="BJ13" s="101"/>
      <c r="BK13" s="101"/>
      <c r="BL13" s="82"/>
      <c r="BM13" s="85" t="s">
        <v>221</v>
      </c>
      <c r="BN13" s="86"/>
      <c r="BO13" s="86"/>
      <c r="BP13" s="86"/>
      <c r="BQ13" s="86"/>
      <c r="BR13" s="86"/>
      <c r="BS13" s="86"/>
      <c r="BT13" s="87"/>
    </row>
    <row r="14" spans="54:72" ht="12.75">
      <c r="BB14" s="82" t="s">
        <v>4</v>
      </c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5" t="s">
        <v>222</v>
      </c>
      <c r="BN14" s="86"/>
      <c r="BO14" s="86"/>
      <c r="BP14" s="86"/>
      <c r="BQ14" s="86"/>
      <c r="BR14" s="86"/>
      <c r="BS14" s="86"/>
      <c r="BT14" s="87"/>
    </row>
    <row r="15" spans="1:72" ht="24" customHeight="1">
      <c r="A15" s="5" t="s">
        <v>7</v>
      </c>
      <c r="H15" s="83" t="s">
        <v>257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2" t="s">
        <v>5</v>
      </c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93" t="s">
        <v>207</v>
      </c>
      <c r="BN15" s="86"/>
      <c r="BO15" s="86"/>
      <c r="BP15" s="86"/>
      <c r="BQ15" s="86"/>
      <c r="BR15" s="86"/>
      <c r="BS15" s="86"/>
      <c r="BT15" s="87"/>
    </row>
    <row r="16" spans="1:72" ht="13.5" thickBot="1">
      <c r="A16" s="5" t="s">
        <v>10</v>
      </c>
      <c r="BB16" s="82" t="s">
        <v>6</v>
      </c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94">
        <v>383</v>
      </c>
      <c r="BN16" s="95"/>
      <c r="BO16" s="95"/>
      <c r="BP16" s="95"/>
      <c r="BQ16" s="95"/>
      <c r="BR16" s="95"/>
      <c r="BS16" s="95"/>
      <c r="BT16" s="96"/>
    </row>
    <row r="17" spans="1:72" ht="12.75">
      <c r="A17" s="88" t="s">
        <v>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</row>
    <row r="18" spans="1:72" s="10" customFormat="1" ht="17.25" customHeight="1">
      <c r="A18" s="239" t="s">
        <v>12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81" t="s">
        <v>13</v>
      </c>
      <c r="AG18" s="81"/>
      <c r="AH18" s="81"/>
      <c r="AI18" s="81"/>
      <c r="AJ18" s="81" t="s">
        <v>125</v>
      </c>
      <c r="AK18" s="81" t="s">
        <v>232</v>
      </c>
      <c r="AL18" s="81"/>
      <c r="AM18" s="81"/>
      <c r="AN18" s="81"/>
      <c r="AO18" s="81"/>
      <c r="AP18" s="81"/>
      <c r="AQ18" s="81"/>
      <c r="AR18" s="81"/>
      <c r="AS18" s="81" t="s">
        <v>194</v>
      </c>
      <c r="AT18" s="81"/>
      <c r="AU18" s="81"/>
      <c r="AV18" s="81"/>
      <c r="AW18" s="81"/>
      <c r="AX18" s="81" t="s">
        <v>126</v>
      </c>
      <c r="AY18" s="239" t="s">
        <v>14</v>
      </c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</row>
    <row r="19" spans="1:72" s="10" customFormat="1" ht="42.7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49" t="s">
        <v>241</v>
      </c>
      <c r="AZ19" s="78" t="s">
        <v>258</v>
      </c>
      <c r="BA19" s="81"/>
      <c r="BB19" s="81"/>
      <c r="BC19" s="81"/>
      <c r="BD19" s="81"/>
      <c r="BE19" s="81"/>
      <c r="BF19" s="81"/>
      <c r="BG19" s="78" t="s">
        <v>271</v>
      </c>
      <c r="BH19" s="81"/>
      <c r="BI19" s="81"/>
      <c r="BJ19" s="81"/>
      <c r="BK19" s="81"/>
      <c r="BL19" s="81"/>
      <c r="BM19" s="81"/>
      <c r="BN19" s="81" t="s">
        <v>16</v>
      </c>
      <c r="BO19" s="81"/>
      <c r="BP19" s="81"/>
      <c r="BQ19" s="81"/>
      <c r="BR19" s="81"/>
      <c r="BS19" s="81"/>
      <c r="BT19" s="81"/>
    </row>
    <row r="20" spans="1:72" s="10" customFormat="1" ht="12">
      <c r="A20" s="230">
        <v>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>
        <v>2</v>
      </c>
      <c r="AG20" s="230"/>
      <c r="AH20" s="230"/>
      <c r="AI20" s="230"/>
      <c r="AJ20" s="41">
        <v>3</v>
      </c>
      <c r="AK20" s="230">
        <v>4</v>
      </c>
      <c r="AL20" s="230"/>
      <c r="AM20" s="230"/>
      <c r="AN20" s="230"/>
      <c r="AO20" s="230"/>
      <c r="AP20" s="230"/>
      <c r="AQ20" s="230"/>
      <c r="AR20" s="230"/>
      <c r="AS20" s="230">
        <v>5</v>
      </c>
      <c r="AT20" s="230"/>
      <c r="AU20" s="230"/>
      <c r="AV20" s="230"/>
      <c r="AW20" s="230"/>
      <c r="AX20" s="41">
        <v>6</v>
      </c>
      <c r="AY20" s="41">
        <v>7</v>
      </c>
      <c r="AZ20" s="230">
        <v>8</v>
      </c>
      <c r="BA20" s="230"/>
      <c r="BB20" s="230"/>
      <c r="BC20" s="230"/>
      <c r="BD20" s="230"/>
      <c r="BE20" s="230"/>
      <c r="BF20" s="230"/>
      <c r="BG20" s="230">
        <v>9</v>
      </c>
      <c r="BH20" s="230"/>
      <c r="BI20" s="230"/>
      <c r="BJ20" s="230"/>
      <c r="BK20" s="230"/>
      <c r="BL20" s="230"/>
      <c r="BM20" s="230"/>
      <c r="BN20" s="230">
        <v>10</v>
      </c>
      <c r="BO20" s="230"/>
      <c r="BP20" s="230"/>
      <c r="BQ20" s="230"/>
      <c r="BR20" s="230"/>
      <c r="BS20" s="230"/>
      <c r="BT20" s="230"/>
    </row>
    <row r="21" spans="1:72" s="10" customFormat="1" ht="23.25" customHeight="1">
      <c r="A21" s="63" t="s">
        <v>211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54" t="s">
        <v>17</v>
      </c>
      <c r="AG21" s="54"/>
      <c r="AH21" s="54"/>
      <c r="AI21" s="54"/>
      <c r="AJ21" s="32" t="s">
        <v>21</v>
      </c>
      <c r="AK21" s="54" t="s">
        <v>21</v>
      </c>
      <c r="AL21" s="54"/>
      <c r="AM21" s="54"/>
      <c r="AN21" s="54"/>
      <c r="AO21" s="54"/>
      <c r="AP21" s="54"/>
      <c r="AQ21" s="54"/>
      <c r="AR21" s="54"/>
      <c r="AS21" s="54" t="s">
        <v>21</v>
      </c>
      <c r="AT21" s="54"/>
      <c r="AU21" s="54"/>
      <c r="AV21" s="54"/>
      <c r="AW21" s="54"/>
      <c r="AX21" s="32"/>
      <c r="AY21" s="38">
        <v>0</v>
      </c>
      <c r="AZ21" s="121">
        <v>0</v>
      </c>
      <c r="BA21" s="121"/>
      <c r="BB21" s="121"/>
      <c r="BC21" s="121"/>
      <c r="BD21" s="121"/>
      <c r="BE21" s="121"/>
      <c r="BF21" s="121"/>
      <c r="BG21" s="121">
        <v>0</v>
      </c>
      <c r="BH21" s="121"/>
      <c r="BI21" s="121"/>
      <c r="BJ21" s="121"/>
      <c r="BK21" s="121"/>
      <c r="BL21" s="121"/>
      <c r="BM21" s="121"/>
      <c r="BN21" s="121">
        <v>0</v>
      </c>
      <c r="BO21" s="121"/>
      <c r="BP21" s="121"/>
      <c r="BQ21" s="121"/>
      <c r="BR21" s="121"/>
      <c r="BS21" s="121"/>
      <c r="BT21" s="121"/>
    </row>
    <row r="22" spans="1:72" s="10" customFormat="1" ht="12">
      <c r="A22" s="63" t="s">
        <v>204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54" t="s">
        <v>18</v>
      </c>
      <c r="AG22" s="54"/>
      <c r="AH22" s="54"/>
      <c r="AI22" s="54"/>
      <c r="AJ22" s="32" t="s">
        <v>21</v>
      </c>
      <c r="AK22" s="54" t="s">
        <v>21</v>
      </c>
      <c r="AL22" s="54"/>
      <c r="AM22" s="54"/>
      <c r="AN22" s="54"/>
      <c r="AO22" s="54"/>
      <c r="AP22" s="54"/>
      <c r="AQ22" s="54"/>
      <c r="AR22" s="54"/>
      <c r="AS22" s="54" t="s">
        <v>21</v>
      </c>
      <c r="AT22" s="54"/>
      <c r="AU22" s="54"/>
      <c r="AV22" s="54"/>
      <c r="AW22" s="54"/>
      <c r="AX22" s="32"/>
      <c r="AY22" s="38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</row>
    <row r="23" spans="1:72" s="10" customFormat="1" ht="12">
      <c r="A23" s="80" t="s">
        <v>223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75" t="s">
        <v>19</v>
      </c>
      <c r="AG23" s="75"/>
      <c r="AH23" s="75"/>
      <c r="AI23" s="75"/>
      <c r="AJ23" s="36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36"/>
      <c r="AY23" s="35">
        <f>AY25+AY30</f>
        <v>670719</v>
      </c>
      <c r="AZ23" s="65">
        <f>AZ24+AZ25+AZ30</f>
        <v>297854.4</v>
      </c>
      <c r="BA23" s="65"/>
      <c r="BB23" s="65"/>
      <c r="BC23" s="65"/>
      <c r="BD23" s="65"/>
      <c r="BE23" s="65"/>
      <c r="BF23" s="65"/>
      <c r="BG23" s="65">
        <f>BG24+BG25+BG30</f>
        <v>298976.4</v>
      </c>
      <c r="BH23" s="65"/>
      <c r="BI23" s="65"/>
      <c r="BJ23" s="65"/>
      <c r="BK23" s="65"/>
      <c r="BL23" s="65"/>
      <c r="BM23" s="65"/>
      <c r="BN23" s="65">
        <f>BN24+BN25+BN30</f>
        <v>0</v>
      </c>
      <c r="BO23" s="65"/>
      <c r="BP23" s="65"/>
      <c r="BQ23" s="65"/>
      <c r="BR23" s="65"/>
      <c r="BS23" s="65"/>
      <c r="BT23" s="65"/>
    </row>
    <row r="24" spans="1:72" s="10" customFormat="1" ht="12.75" customHeight="1">
      <c r="A24" s="58" t="s">
        <v>130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6" t="s">
        <v>20</v>
      </c>
      <c r="AG24" s="56"/>
      <c r="AH24" s="56"/>
      <c r="AI24" s="56"/>
      <c r="AJ24" s="21" t="s">
        <v>21</v>
      </c>
      <c r="AK24" s="56" t="s">
        <v>22</v>
      </c>
      <c r="AL24" s="56"/>
      <c r="AM24" s="56"/>
      <c r="AN24" s="56"/>
      <c r="AO24" s="56"/>
      <c r="AP24" s="56"/>
      <c r="AQ24" s="56"/>
      <c r="AR24" s="56"/>
      <c r="AS24" s="56" t="s">
        <v>21</v>
      </c>
      <c r="AT24" s="56"/>
      <c r="AU24" s="56"/>
      <c r="AV24" s="56"/>
      <c r="AW24" s="56"/>
      <c r="AX24" s="21"/>
      <c r="AY24" s="33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s="10" customFormat="1" ht="28.5" customHeight="1">
      <c r="A25" s="68" t="s">
        <v>224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6" t="s">
        <v>24</v>
      </c>
      <c r="AG25" s="56"/>
      <c r="AH25" s="56"/>
      <c r="AI25" s="56"/>
      <c r="AJ25" s="21" t="s">
        <v>21</v>
      </c>
      <c r="AK25" s="56" t="s">
        <v>23</v>
      </c>
      <c r="AL25" s="56"/>
      <c r="AM25" s="56"/>
      <c r="AN25" s="56"/>
      <c r="AO25" s="56"/>
      <c r="AP25" s="56"/>
      <c r="AQ25" s="56"/>
      <c r="AR25" s="56"/>
      <c r="AS25" s="56" t="s">
        <v>21</v>
      </c>
      <c r="AT25" s="56"/>
      <c r="AU25" s="56"/>
      <c r="AV25" s="56"/>
      <c r="AW25" s="56"/>
      <c r="AX25" s="21"/>
      <c r="AY25" s="33">
        <f>AY26+AY29</f>
        <v>0</v>
      </c>
      <c r="AZ25" s="57">
        <f>AZ26+AZ29</f>
        <v>0</v>
      </c>
      <c r="BA25" s="57"/>
      <c r="BB25" s="57"/>
      <c r="BC25" s="57"/>
      <c r="BD25" s="57"/>
      <c r="BE25" s="57"/>
      <c r="BF25" s="57"/>
      <c r="BG25" s="57">
        <f>BG26+BG29</f>
        <v>0</v>
      </c>
      <c r="BH25" s="57"/>
      <c r="BI25" s="57"/>
      <c r="BJ25" s="57"/>
      <c r="BK25" s="57"/>
      <c r="BL25" s="57"/>
      <c r="BM25" s="57"/>
      <c r="BN25" s="57">
        <f>BN26+BN29</f>
        <v>0</v>
      </c>
      <c r="BO25" s="57"/>
      <c r="BP25" s="57"/>
      <c r="BQ25" s="57"/>
      <c r="BR25" s="57"/>
      <c r="BS25" s="57"/>
      <c r="BT25" s="57"/>
    </row>
    <row r="26" spans="1:72" s="10" customFormat="1" ht="28.5" customHeight="1">
      <c r="A26" s="52" t="s">
        <v>225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4" t="s">
        <v>25</v>
      </c>
      <c r="AG26" s="54"/>
      <c r="AH26" s="54"/>
      <c r="AI26" s="54"/>
      <c r="AJ26" s="32" t="s">
        <v>21</v>
      </c>
      <c r="AK26" s="120">
        <v>130</v>
      </c>
      <c r="AL26" s="54"/>
      <c r="AM26" s="54"/>
      <c r="AN26" s="54"/>
      <c r="AO26" s="54"/>
      <c r="AP26" s="54"/>
      <c r="AQ26" s="54"/>
      <c r="AR26" s="54"/>
      <c r="AS26" s="54" t="s">
        <v>21</v>
      </c>
      <c r="AT26" s="54"/>
      <c r="AU26" s="54"/>
      <c r="AV26" s="54"/>
      <c r="AW26" s="54"/>
      <c r="AX26" s="32"/>
      <c r="AY26" s="38">
        <f>AY28</f>
        <v>0</v>
      </c>
      <c r="AZ26" s="121">
        <f>AZ28</f>
        <v>0</v>
      </c>
      <c r="BA26" s="121"/>
      <c r="BB26" s="121"/>
      <c r="BC26" s="121"/>
      <c r="BD26" s="121"/>
      <c r="BE26" s="121"/>
      <c r="BF26" s="121"/>
      <c r="BG26" s="121">
        <f>BG28</f>
        <v>0</v>
      </c>
      <c r="BH26" s="121"/>
      <c r="BI26" s="121"/>
      <c r="BJ26" s="121"/>
      <c r="BK26" s="121"/>
      <c r="BL26" s="121"/>
      <c r="BM26" s="121"/>
      <c r="BN26" s="121">
        <f>BN28</f>
        <v>0</v>
      </c>
      <c r="BO26" s="121"/>
      <c r="BP26" s="121"/>
      <c r="BQ26" s="121"/>
      <c r="BR26" s="121"/>
      <c r="BS26" s="121"/>
      <c r="BT26" s="121"/>
    </row>
    <row r="27" spans="1:72" s="10" customFormat="1" ht="12">
      <c r="A27" s="52" t="s">
        <v>210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4"/>
      <c r="AG27" s="54"/>
      <c r="AH27" s="54"/>
      <c r="AI27" s="54"/>
      <c r="AJ27" s="32"/>
      <c r="AK27" s="120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32"/>
      <c r="AY27" s="38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</row>
    <row r="28" spans="1:72" s="10" customFormat="1" ht="26.25" customHeight="1">
      <c r="A28" s="52" t="s">
        <v>132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4" t="s">
        <v>226</v>
      </c>
      <c r="AG28" s="54"/>
      <c r="AH28" s="54"/>
      <c r="AI28" s="54"/>
      <c r="AJ28" s="32" t="s">
        <v>21</v>
      </c>
      <c r="AK28" s="120">
        <v>130</v>
      </c>
      <c r="AL28" s="54"/>
      <c r="AM28" s="54"/>
      <c r="AN28" s="54"/>
      <c r="AO28" s="54"/>
      <c r="AP28" s="54"/>
      <c r="AQ28" s="54"/>
      <c r="AR28" s="54"/>
      <c r="AS28" s="54" t="s">
        <v>21</v>
      </c>
      <c r="AT28" s="54"/>
      <c r="AU28" s="54"/>
      <c r="AV28" s="54"/>
      <c r="AW28" s="54"/>
      <c r="AX28" s="20" t="s">
        <v>260</v>
      </c>
      <c r="AY28" s="38">
        <f>AY35</f>
        <v>0</v>
      </c>
      <c r="AZ28" s="121">
        <f>AZ35</f>
        <v>0</v>
      </c>
      <c r="BA28" s="121"/>
      <c r="BB28" s="121"/>
      <c r="BC28" s="121"/>
      <c r="BD28" s="121"/>
      <c r="BE28" s="121"/>
      <c r="BF28" s="121"/>
      <c r="BG28" s="121">
        <f>BG35</f>
        <v>0</v>
      </c>
      <c r="BH28" s="121"/>
      <c r="BI28" s="121"/>
      <c r="BJ28" s="121"/>
      <c r="BK28" s="121"/>
      <c r="BL28" s="121"/>
      <c r="BM28" s="121"/>
      <c r="BN28" s="121">
        <f>BN35</f>
        <v>0</v>
      </c>
      <c r="BO28" s="121"/>
      <c r="BP28" s="121"/>
      <c r="BQ28" s="121"/>
      <c r="BR28" s="121"/>
      <c r="BS28" s="121"/>
      <c r="BT28" s="121"/>
    </row>
    <row r="29" spans="1:72" s="10" customFormat="1" ht="24" customHeight="1">
      <c r="A29" s="52" t="s">
        <v>127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4" t="s">
        <v>26</v>
      </c>
      <c r="AG29" s="54"/>
      <c r="AH29" s="54"/>
      <c r="AI29" s="54"/>
      <c r="AJ29" s="32" t="s">
        <v>21</v>
      </c>
      <c r="AK29" s="54" t="s">
        <v>23</v>
      </c>
      <c r="AL29" s="54"/>
      <c r="AM29" s="54"/>
      <c r="AN29" s="54"/>
      <c r="AO29" s="54"/>
      <c r="AP29" s="54"/>
      <c r="AQ29" s="54"/>
      <c r="AR29" s="54"/>
      <c r="AS29" s="54" t="s">
        <v>21</v>
      </c>
      <c r="AT29" s="54"/>
      <c r="AU29" s="54"/>
      <c r="AV29" s="54"/>
      <c r="AW29" s="54"/>
      <c r="AX29" s="32"/>
      <c r="AY29" s="38">
        <v>0</v>
      </c>
      <c r="AZ29" s="121">
        <f>AZ47</f>
        <v>0</v>
      </c>
      <c r="BA29" s="121"/>
      <c r="BB29" s="121"/>
      <c r="BC29" s="121"/>
      <c r="BD29" s="121"/>
      <c r="BE29" s="121"/>
      <c r="BF29" s="121"/>
      <c r="BG29" s="121">
        <f>BG47</f>
        <v>0</v>
      </c>
      <c r="BH29" s="121"/>
      <c r="BI29" s="121"/>
      <c r="BJ29" s="121"/>
      <c r="BK29" s="121"/>
      <c r="BL29" s="121"/>
      <c r="BM29" s="121"/>
      <c r="BN29" s="121">
        <f>BN47</f>
        <v>0</v>
      </c>
      <c r="BO29" s="121"/>
      <c r="BP29" s="121"/>
      <c r="BQ29" s="121"/>
      <c r="BR29" s="121"/>
      <c r="BS29" s="121"/>
      <c r="BT29" s="121"/>
    </row>
    <row r="30" spans="1:72" s="10" customFormat="1" ht="12">
      <c r="A30" s="58" t="s">
        <v>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6" t="s">
        <v>29</v>
      </c>
      <c r="AG30" s="56"/>
      <c r="AH30" s="56"/>
      <c r="AI30" s="56"/>
      <c r="AJ30" s="21" t="s">
        <v>21</v>
      </c>
      <c r="AK30" s="56" t="s">
        <v>48</v>
      </c>
      <c r="AL30" s="56"/>
      <c r="AM30" s="56"/>
      <c r="AN30" s="56"/>
      <c r="AO30" s="56"/>
      <c r="AP30" s="56"/>
      <c r="AQ30" s="56"/>
      <c r="AR30" s="56"/>
      <c r="AS30" s="56" t="s">
        <v>21</v>
      </c>
      <c r="AT30" s="56"/>
      <c r="AU30" s="56"/>
      <c r="AV30" s="56"/>
      <c r="AW30" s="56"/>
      <c r="AX30" s="32"/>
      <c r="AY30" s="33">
        <f>AY31</f>
        <v>670719</v>
      </c>
      <c r="AZ30" s="57">
        <f>AZ31</f>
        <v>297854.4</v>
      </c>
      <c r="BA30" s="57"/>
      <c r="BB30" s="57"/>
      <c r="BC30" s="57"/>
      <c r="BD30" s="57"/>
      <c r="BE30" s="57"/>
      <c r="BF30" s="57"/>
      <c r="BG30" s="57">
        <f>BG31</f>
        <v>298976.4</v>
      </c>
      <c r="BH30" s="57"/>
      <c r="BI30" s="57"/>
      <c r="BJ30" s="57"/>
      <c r="BK30" s="57"/>
      <c r="BL30" s="57"/>
      <c r="BM30" s="57"/>
      <c r="BN30" s="57">
        <f>BN31</f>
        <v>0</v>
      </c>
      <c r="BO30" s="57"/>
      <c r="BP30" s="57"/>
      <c r="BQ30" s="57"/>
      <c r="BR30" s="57"/>
      <c r="BS30" s="57"/>
      <c r="BT30" s="57"/>
    </row>
    <row r="31" spans="1:72" s="10" customFormat="1" ht="18.75" customHeight="1">
      <c r="A31" s="59" t="s">
        <v>237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3" t="s">
        <v>129</v>
      </c>
      <c r="AG31" s="53"/>
      <c r="AH31" s="53"/>
      <c r="AI31" s="53"/>
      <c r="AJ31" s="20" t="s">
        <v>21</v>
      </c>
      <c r="AK31" s="53" t="s">
        <v>48</v>
      </c>
      <c r="AL31" s="53"/>
      <c r="AM31" s="53"/>
      <c r="AN31" s="53"/>
      <c r="AO31" s="53"/>
      <c r="AP31" s="53"/>
      <c r="AQ31" s="53"/>
      <c r="AR31" s="53"/>
      <c r="AS31" s="54" t="s">
        <v>21</v>
      </c>
      <c r="AT31" s="53"/>
      <c r="AU31" s="53"/>
      <c r="AV31" s="53"/>
      <c r="AW31" s="53"/>
      <c r="AX31" s="32"/>
      <c r="AY31" s="38">
        <f>AY38</f>
        <v>670719</v>
      </c>
      <c r="AZ31" s="236">
        <f>AZ38</f>
        <v>297854.4</v>
      </c>
      <c r="BA31" s="237"/>
      <c r="BB31" s="237"/>
      <c r="BC31" s="237"/>
      <c r="BD31" s="237"/>
      <c r="BE31" s="237"/>
      <c r="BF31" s="238"/>
      <c r="BG31" s="236">
        <f>BG38</f>
        <v>298976.4</v>
      </c>
      <c r="BH31" s="237"/>
      <c r="BI31" s="237"/>
      <c r="BJ31" s="237"/>
      <c r="BK31" s="237"/>
      <c r="BL31" s="237"/>
      <c r="BM31" s="238"/>
      <c r="BN31" s="236">
        <v>0</v>
      </c>
      <c r="BO31" s="237"/>
      <c r="BP31" s="237"/>
      <c r="BQ31" s="237"/>
      <c r="BR31" s="237"/>
      <c r="BS31" s="237"/>
      <c r="BT31" s="238"/>
    </row>
    <row r="32" spans="1:72" s="10" customFormat="1" ht="12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38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</row>
    <row r="33" spans="1:72" s="22" customFormat="1" ht="12" customHeight="1">
      <c r="A33" s="76" t="s">
        <v>54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5" t="s">
        <v>35</v>
      </c>
      <c r="AG33" s="75"/>
      <c r="AH33" s="75"/>
      <c r="AI33" s="75"/>
      <c r="AJ33" s="36"/>
      <c r="AK33" s="75" t="s">
        <v>21</v>
      </c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36"/>
      <c r="AY33" s="35">
        <f>AY35+AY38+AY47</f>
        <v>670719</v>
      </c>
      <c r="AZ33" s="65">
        <f>AZ35+AZ38+AZ47</f>
        <v>297854.4</v>
      </c>
      <c r="BA33" s="65"/>
      <c r="BB33" s="65"/>
      <c r="BC33" s="65"/>
      <c r="BD33" s="65"/>
      <c r="BE33" s="65"/>
      <c r="BF33" s="65"/>
      <c r="BG33" s="65">
        <f>BG35+BG38+BG47</f>
        <v>298976.4</v>
      </c>
      <c r="BH33" s="65"/>
      <c r="BI33" s="65"/>
      <c r="BJ33" s="65"/>
      <c r="BK33" s="65"/>
      <c r="BL33" s="65"/>
      <c r="BM33" s="65"/>
      <c r="BN33" s="65">
        <f>BN35+BN38+BN47</f>
        <v>0</v>
      </c>
      <c r="BO33" s="65"/>
      <c r="BP33" s="65"/>
      <c r="BQ33" s="65"/>
      <c r="BR33" s="65"/>
      <c r="BS33" s="65"/>
      <c r="BT33" s="65"/>
    </row>
    <row r="34" spans="1:72" s="10" customFormat="1" ht="12" customHeight="1">
      <c r="A34" s="58" t="s">
        <v>210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6"/>
      <c r="AG34" s="56"/>
      <c r="AH34" s="56"/>
      <c r="AI34" s="56"/>
      <c r="AJ34" s="21"/>
      <c r="AK34" s="56"/>
      <c r="AL34" s="56"/>
      <c r="AM34" s="56"/>
      <c r="AN34" s="56"/>
      <c r="AO34" s="56"/>
      <c r="AP34" s="56"/>
      <c r="AQ34" s="56"/>
      <c r="AR34" s="56"/>
      <c r="AS34" s="56" t="s">
        <v>21</v>
      </c>
      <c r="AT34" s="56"/>
      <c r="AU34" s="56"/>
      <c r="AV34" s="56"/>
      <c r="AW34" s="56"/>
      <c r="AX34" s="21"/>
      <c r="AY34" s="33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</row>
    <row r="35" spans="1:72" s="10" customFormat="1" ht="32.25" customHeight="1">
      <c r="A35" s="71" t="s">
        <v>214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2"/>
      <c r="AH35" s="72"/>
      <c r="AI35" s="72"/>
      <c r="AJ35" s="34"/>
      <c r="AK35" s="72"/>
      <c r="AL35" s="72"/>
      <c r="AM35" s="72"/>
      <c r="AN35" s="72"/>
      <c r="AO35" s="72"/>
      <c r="AP35" s="72"/>
      <c r="AQ35" s="72"/>
      <c r="AR35" s="72"/>
      <c r="AS35" s="72" t="s">
        <v>21</v>
      </c>
      <c r="AT35" s="72"/>
      <c r="AU35" s="72"/>
      <c r="AV35" s="72"/>
      <c r="AW35" s="72"/>
      <c r="AX35" s="34"/>
      <c r="AY35" s="37">
        <f>SUM(AY36:AY37)</f>
        <v>0</v>
      </c>
      <c r="AZ35" s="74">
        <f>SUM(AZ36:BF37)</f>
        <v>0</v>
      </c>
      <c r="BA35" s="74"/>
      <c r="BB35" s="74"/>
      <c r="BC35" s="74"/>
      <c r="BD35" s="74"/>
      <c r="BE35" s="74"/>
      <c r="BF35" s="74"/>
      <c r="BG35" s="74">
        <f>SUM(BG36:BM37)</f>
        <v>0</v>
      </c>
      <c r="BH35" s="74"/>
      <c r="BI35" s="74"/>
      <c r="BJ35" s="74"/>
      <c r="BK35" s="74"/>
      <c r="BL35" s="74"/>
      <c r="BM35" s="74"/>
      <c r="BN35" s="74">
        <f>SUM(BN36:BT37)</f>
        <v>0</v>
      </c>
      <c r="BO35" s="74"/>
      <c r="BP35" s="74"/>
      <c r="BQ35" s="74"/>
      <c r="BR35" s="74"/>
      <c r="BS35" s="74"/>
      <c r="BT35" s="74"/>
    </row>
    <row r="36" spans="1:72" s="10" customFormat="1" ht="12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54"/>
      <c r="AG36" s="53"/>
      <c r="AH36" s="53"/>
      <c r="AI36" s="53"/>
      <c r="AJ36" s="20"/>
      <c r="AK36" s="54"/>
      <c r="AL36" s="53"/>
      <c r="AM36" s="53"/>
      <c r="AN36" s="53"/>
      <c r="AO36" s="53"/>
      <c r="AP36" s="53"/>
      <c r="AQ36" s="53"/>
      <c r="AR36" s="53"/>
      <c r="AS36" s="54"/>
      <c r="AT36" s="53"/>
      <c r="AU36" s="53"/>
      <c r="AV36" s="53"/>
      <c r="AW36" s="53"/>
      <c r="AX36" s="20"/>
      <c r="AY36" s="38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</row>
    <row r="37" spans="1:72" s="10" customFormat="1" ht="12" customHeight="1" hidden="1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  <c r="AF37" s="54"/>
      <c r="AG37" s="53"/>
      <c r="AH37" s="53"/>
      <c r="AI37" s="53"/>
      <c r="AJ37" s="20"/>
      <c r="AK37" s="54"/>
      <c r="AL37" s="53"/>
      <c r="AM37" s="53"/>
      <c r="AN37" s="53"/>
      <c r="AO37" s="53"/>
      <c r="AP37" s="53"/>
      <c r="AQ37" s="53"/>
      <c r="AR37" s="53"/>
      <c r="AS37" s="54"/>
      <c r="AT37" s="53"/>
      <c r="AU37" s="53"/>
      <c r="AV37" s="53"/>
      <c r="AW37" s="53"/>
      <c r="AX37" s="20"/>
      <c r="AY37" s="38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</row>
    <row r="38" spans="1:72" s="10" customFormat="1" ht="21.75" customHeight="1">
      <c r="A38" s="71" t="s">
        <v>215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2"/>
      <c r="AH38" s="72"/>
      <c r="AI38" s="72"/>
      <c r="AJ38" s="34"/>
      <c r="AK38" s="72"/>
      <c r="AL38" s="72"/>
      <c r="AM38" s="72"/>
      <c r="AN38" s="72"/>
      <c r="AO38" s="72"/>
      <c r="AP38" s="72"/>
      <c r="AQ38" s="72"/>
      <c r="AR38" s="72"/>
      <c r="AS38" s="72" t="s">
        <v>21</v>
      </c>
      <c r="AT38" s="72"/>
      <c r="AU38" s="72"/>
      <c r="AV38" s="72"/>
      <c r="AW38" s="72"/>
      <c r="AX38" s="34"/>
      <c r="AY38" s="37">
        <f>SUM(AY39:AY46)</f>
        <v>670719</v>
      </c>
      <c r="AZ38" s="261">
        <f>SUM(AZ39:BF46)</f>
        <v>297854.4</v>
      </c>
      <c r="BA38" s="262"/>
      <c r="BB38" s="262"/>
      <c r="BC38" s="262"/>
      <c r="BD38" s="262"/>
      <c r="BE38" s="262"/>
      <c r="BF38" s="263"/>
      <c r="BG38" s="261">
        <f>SUM(BG39:BN46)</f>
        <v>298976.4</v>
      </c>
      <c r="BH38" s="262"/>
      <c r="BI38" s="262"/>
      <c r="BJ38" s="262"/>
      <c r="BK38" s="262"/>
      <c r="BL38" s="262"/>
      <c r="BM38" s="263"/>
      <c r="BN38" s="261">
        <f>SUM(BN45:BT46)</f>
        <v>0</v>
      </c>
      <c r="BO38" s="262"/>
      <c r="BP38" s="262"/>
      <c r="BQ38" s="262"/>
      <c r="BR38" s="262"/>
      <c r="BS38" s="262"/>
      <c r="BT38" s="263"/>
    </row>
    <row r="39" spans="1:72" s="10" customFormat="1" ht="14.25" customHeight="1">
      <c r="A39" s="52" t="s">
        <v>143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4" t="s">
        <v>145</v>
      </c>
      <c r="AG39" s="53"/>
      <c r="AH39" s="53"/>
      <c r="AI39" s="53"/>
      <c r="AJ39" s="20" t="s">
        <v>279</v>
      </c>
      <c r="AK39" s="53" t="s">
        <v>56</v>
      </c>
      <c r="AL39" s="53"/>
      <c r="AM39" s="53"/>
      <c r="AN39" s="53"/>
      <c r="AO39" s="53"/>
      <c r="AP39" s="53"/>
      <c r="AQ39" s="53"/>
      <c r="AR39" s="53"/>
      <c r="AS39" s="54" t="s">
        <v>140</v>
      </c>
      <c r="AT39" s="53"/>
      <c r="AU39" s="53"/>
      <c r="AV39" s="53"/>
      <c r="AW39" s="53"/>
      <c r="AX39" s="20"/>
      <c r="AY39" s="47">
        <v>167422.4</v>
      </c>
      <c r="AZ39" s="236"/>
      <c r="BA39" s="237"/>
      <c r="BB39" s="237"/>
      <c r="BC39" s="237"/>
      <c r="BD39" s="237"/>
      <c r="BE39" s="237"/>
      <c r="BF39" s="238"/>
      <c r="BG39" s="236"/>
      <c r="BH39" s="237"/>
      <c r="BI39" s="237"/>
      <c r="BJ39" s="237"/>
      <c r="BK39" s="237"/>
      <c r="BL39" s="237"/>
      <c r="BM39" s="238"/>
      <c r="BN39" s="236"/>
      <c r="BO39" s="237"/>
      <c r="BP39" s="237"/>
      <c r="BQ39" s="237"/>
      <c r="BR39" s="237"/>
      <c r="BS39" s="237"/>
      <c r="BT39" s="238"/>
    </row>
    <row r="40" spans="1:72" s="10" customFormat="1" ht="14.25" customHeight="1">
      <c r="A40" s="52" t="s">
        <v>160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3" t="s">
        <v>53</v>
      </c>
      <c r="AG40" s="53"/>
      <c r="AH40" s="53"/>
      <c r="AI40" s="53"/>
      <c r="AJ40" s="20" t="s">
        <v>279</v>
      </c>
      <c r="AK40" s="53" t="s">
        <v>59</v>
      </c>
      <c r="AL40" s="53"/>
      <c r="AM40" s="53"/>
      <c r="AN40" s="53"/>
      <c r="AO40" s="53"/>
      <c r="AP40" s="53"/>
      <c r="AQ40" s="53"/>
      <c r="AR40" s="53"/>
      <c r="AS40" s="54" t="s">
        <v>161</v>
      </c>
      <c r="AT40" s="53"/>
      <c r="AU40" s="53"/>
      <c r="AV40" s="53"/>
      <c r="AW40" s="53"/>
      <c r="AX40" s="20"/>
      <c r="AY40" s="47">
        <v>50561.56</v>
      </c>
      <c r="AZ40" s="236"/>
      <c r="BA40" s="237"/>
      <c r="BB40" s="237"/>
      <c r="BC40" s="237"/>
      <c r="BD40" s="237"/>
      <c r="BE40" s="237"/>
      <c r="BF40" s="238"/>
      <c r="BG40" s="236"/>
      <c r="BH40" s="237"/>
      <c r="BI40" s="237"/>
      <c r="BJ40" s="237"/>
      <c r="BK40" s="237"/>
      <c r="BL40" s="237"/>
      <c r="BM40" s="238"/>
      <c r="BN40" s="236"/>
      <c r="BO40" s="237"/>
      <c r="BP40" s="237"/>
      <c r="BQ40" s="237"/>
      <c r="BR40" s="237"/>
      <c r="BS40" s="237"/>
      <c r="BT40" s="238"/>
    </row>
    <row r="41" spans="1:72" s="10" customFormat="1" ht="14.25" customHeight="1">
      <c r="A41" s="52" t="s">
        <v>186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4" t="s">
        <v>177</v>
      </c>
      <c r="AG41" s="53"/>
      <c r="AH41" s="53"/>
      <c r="AI41" s="53"/>
      <c r="AJ41" s="20" t="s">
        <v>279</v>
      </c>
      <c r="AK41" s="54" t="s">
        <v>81</v>
      </c>
      <c r="AL41" s="53"/>
      <c r="AM41" s="53"/>
      <c r="AN41" s="53"/>
      <c r="AO41" s="53"/>
      <c r="AP41" s="53"/>
      <c r="AQ41" s="53"/>
      <c r="AR41" s="53"/>
      <c r="AS41" s="53" t="s">
        <v>190</v>
      </c>
      <c r="AT41" s="53"/>
      <c r="AU41" s="53"/>
      <c r="AV41" s="53"/>
      <c r="AW41" s="53"/>
      <c r="AX41" s="20"/>
      <c r="AY41" s="47">
        <v>35861.04</v>
      </c>
      <c r="AZ41" s="236"/>
      <c r="BA41" s="237"/>
      <c r="BB41" s="237"/>
      <c r="BC41" s="237"/>
      <c r="BD41" s="237"/>
      <c r="BE41" s="237"/>
      <c r="BF41" s="238"/>
      <c r="BG41" s="236"/>
      <c r="BH41" s="237"/>
      <c r="BI41" s="237"/>
      <c r="BJ41" s="237"/>
      <c r="BK41" s="237"/>
      <c r="BL41" s="237"/>
      <c r="BM41" s="238"/>
      <c r="BN41" s="236"/>
      <c r="BO41" s="237"/>
      <c r="BP41" s="237"/>
      <c r="BQ41" s="237"/>
      <c r="BR41" s="237"/>
      <c r="BS41" s="237"/>
      <c r="BT41" s="238"/>
    </row>
    <row r="42" spans="1:72" s="10" customFormat="1" ht="15" customHeight="1">
      <c r="A42" s="66" t="s">
        <v>152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54" t="s">
        <v>176</v>
      </c>
      <c r="AG42" s="53"/>
      <c r="AH42" s="53"/>
      <c r="AI42" s="53"/>
      <c r="AJ42" s="20" t="s">
        <v>233</v>
      </c>
      <c r="AK42" s="54" t="s">
        <v>81</v>
      </c>
      <c r="AL42" s="53"/>
      <c r="AM42" s="53"/>
      <c r="AN42" s="53"/>
      <c r="AO42" s="53"/>
      <c r="AP42" s="53"/>
      <c r="AQ42" s="53"/>
      <c r="AR42" s="53"/>
      <c r="AS42" s="54" t="s">
        <v>153</v>
      </c>
      <c r="AT42" s="53"/>
      <c r="AU42" s="53"/>
      <c r="AV42" s="53"/>
      <c r="AW42" s="53"/>
      <c r="AX42" s="20"/>
      <c r="AY42" s="47">
        <v>45000</v>
      </c>
      <c r="AZ42" s="236">
        <v>45000</v>
      </c>
      <c r="BA42" s="237"/>
      <c r="BB42" s="237"/>
      <c r="BC42" s="237"/>
      <c r="BD42" s="237"/>
      <c r="BE42" s="237"/>
      <c r="BF42" s="238"/>
      <c r="BG42" s="236">
        <v>45000</v>
      </c>
      <c r="BH42" s="237"/>
      <c r="BI42" s="237"/>
      <c r="BJ42" s="237"/>
      <c r="BK42" s="237"/>
      <c r="BL42" s="237"/>
      <c r="BM42" s="238"/>
      <c r="BN42" s="236"/>
      <c r="BO42" s="237"/>
      <c r="BP42" s="237"/>
      <c r="BQ42" s="237"/>
      <c r="BR42" s="237"/>
      <c r="BS42" s="237"/>
      <c r="BT42" s="238"/>
    </row>
    <row r="43" spans="1:72" s="10" customFormat="1" ht="14.25" customHeight="1">
      <c r="A43" s="52" t="s">
        <v>186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4" t="s">
        <v>177</v>
      </c>
      <c r="AG43" s="53"/>
      <c r="AH43" s="53"/>
      <c r="AI43" s="53"/>
      <c r="AJ43" s="20" t="s">
        <v>233</v>
      </c>
      <c r="AK43" s="54" t="s">
        <v>81</v>
      </c>
      <c r="AL43" s="53"/>
      <c r="AM43" s="53"/>
      <c r="AN43" s="53"/>
      <c r="AO43" s="53"/>
      <c r="AP43" s="53"/>
      <c r="AQ43" s="53"/>
      <c r="AR43" s="53"/>
      <c r="AS43" s="53" t="s">
        <v>190</v>
      </c>
      <c r="AT43" s="53"/>
      <c r="AU43" s="53"/>
      <c r="AV43" s="53"/>
      <c r="AW43" s="53"/>
      <c r="AX43" s="20"/>
      <c r="AY43" s="47">
        <v>102167</v>
      </c>
      <c r="AZ43" s="51">
        <v>123500</v>
      </c>
      <c r="BA43" s="51"/>
      <c r="BB43" s="51"/>
      <c r="BC43" s="51"/>
      <c r="BD43" s="51"/>
      <c r="BE43" s="51"/>
      <c r="BF43" s="51"/>
      <c r="BG43" s="51">
        <v>130650</v>
      </c>
      <c r="BH43" s="51"/>
      <c r="BI43" s="51"/>
      <c r="BJ43" s="51"/>
      <c r="BK43" s="51"/>
      <c r="BL43" s="51"/>
      <c r="BM43" s="51"/>
      <c r="BN43" s="236"/>
      <c r="BO43" s="237"/>
      <c r="BP43" s="237"/>
      <c r="BQ43" s="237"/>
      <c r="BR43" s="237"/>
      <c r="BS43" s="237"/>
      <c r="BT43" s="238"/>
    </row>
    <row r="44" spans="1:72" s="10" customFormat="1" ht="14.25" customHeight="1">
      <c r="A44" s="52" t="s">
        <v>185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4" t="s">
        <v>177</v>
      </c>
      <c r="AG44" s="53"/>
      <c r="AH44" s="53"/>
      <c r="AI44" s="53"/>
      <c r="AJ44" s="20" t="s">
        <v>233</v>
      </c>
      <c r="AK44" s="54" t="s">
        <v>81</v>
      </c>
      <c r="AL44" s="53"/>
      <c r="AM44" s="53"/>
      <c r="AN44" s="53"/>
      <c r="AO44" s="53"/>
      <c r="AP44" s="53"/>
      <c r="AQ44" s="53"/>
      <c r="AR44" s="53"/>
      <c r="AS44" s="53" t="s">
        <v>71</v>
      </c>
      <c r="AT44" s="53"/>
      <c r="AU44" s="53"/>
      <c r="AV44" s="53"/>
      <c r="AW44" s="53"/>
      <c r="AX44" s="20"/>
      <c r="AY44" s="47">
        <v>10000</v>
      </c>
      <c r="AZ44" s="236">
        <v>10000</v>
      </c>
      <c r="BA44" s="237"/>
      <c r="BB44" s="237"/>
      <c r="BC44" s="237"/>
      <c r="BD44" s="237"/>
      <c r="BE44" s="237"/>
      <c r="BF44" s="238"/>
      <c r="BG44" s="236">
        <v>10000</v>
      </c>
      <c r="BH44" s="237"/>
      <c r="BI44" s="237"/>
      <c r="BJ44" s="237"/>
      <c r="BK44" s="237"/>
      <c r="BL44" s="237"/>
      <c r="BM44" s="238"/>
      <c r="BN44" s="236"/>
      <c r="BO44" s="237"/>
      <c r="BP44" s="237"/>
      <c r="BQ44" s="237"/>
      <c r="BR44" s="237"/>
      <c r="BS44" s="237"/>
      <c r="BT44" s="238"/>
    </row>
    <row r="45" spans="1:72" s="10" customFormat="1" ht="12" customHeight="1">
      <c r="A45" s="52" t="s">
        <v>186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4" t="s">
        <v>177</v>
      </c>
      <c r="AG45" s="53"/>
      <c r="AH45" s="53"/>
      <c r="AI45" s="53"/>
      <c r="AJ45" s="20" t="s">
        <v>280</v>
      </c>
      <c r="AK45" s="54" t="s">
        <v>81</v>
      </c>
      <c r="AL45" s="53"/>
      <c r="AM45" s="53"/>
      <c r="AN45" s="53"/>
      <c r="AO45" s="53"/>
      <c r="AP45" s="53"/>
      <c r="AQ45" s="53"/>
      <c r="AR45" s="53"/>
      <c r="AS45" s="53" t="s">
        <v>190</v>
      </c>
      <c r="AT45" s="53"/>
      <c r="AU45" s="53"/>
      <c r="AV45" s="53"/>
      <c r="AW45" s="53"/>
      <c r="AX45" s="20"/>
      <c r="AY45" s="47">
        <v>39940</v>
      </c>
      <c r="AZ45" s="236"/>
      <c r="BA45" s="237"/>
      <c r="BB45" s="237"/>
      <c r="BC45" s="237"/>
      <c r="BD45" s="237"/>
      <c r="BE45" s="237"/>
      <c r="BF45" s="238"/>
      <c r="BG45" s="236"/>
      <c r="BH45" s="237"/>
      <c r="BI45" s="237"/>
      <c r="BJ45" s="237"/>
      <c r="BK45" s="237"/>
      <c r="BL45" s="237"/>
      <c r="BM45" s="238"/>
      <c r="BN45" s="236"/>
      <c r="BO45" s="237"/>
      <c r="BP45" s="237"/>
      <c r="BQ45" s="237"/>
      <c r="BR45" s="237"/>
      <c r="BS45" s="237"/>
      <c r="BT45" s="238"/>
    </row>
    <row r="46" spans="1:72" s="10" customFormat="1" ht="12" customHeight="1">
      <c r="A46" s="114" t="s">
        <v>185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54" t="s">
        <v>178</v>
      </c>
      <c r="AG46" s="53"/>
      <c r="AH46" s="53"/>
      <c r="AI46" s="53"/>
      <c r="AJ46" s="20" t="s">
        <v>280</v>
      </c>
      <c r="AK46" s="54" t="s">
        <v>81</v>
      </c>
      <c r="AL46" s="53"/>
      <c r="AM46" s="53"/>
      <c r="AN46" s="53"/>
      <c r="AO46" s="53"/>
      <c r="AP46" s="53"/>
      <c r="AQ46" s="53"/>
      <c r="AR46" s="53"/>
      <c r="AS46" s="54" t="s">
        <v>71</v>
      </c>
      <c r="AT46" s="53"/>
      <c r="AU46" s="53"/>
      <c r="AV46" s="53"/>
      <c r="AW46" s="53"/>
      <c r="AX46" s="20"/>
      <c r="AY46" s="46">
        <v>219767</v>
      </c>
      <c r="AZ46" s="51">
        <v>119354.4</v>
      </c>
      <c r="BA46" s="51"/>
      <c r="BB46" s="51"/>
      <c r="BC46" s="51"/>
      <c r="BD46" s="51"/>
      <c r="BE46" s="51"/>
      <c r="BF46" s="51"/>
      <c r="BG46" s="51">
        <v>113326.4</v>
      </c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</row>
    <row r="47" spans="1:72" s="10" customFormat="1" ht="30" customHeight="1">
      <c r="A47" s="71" t="s">
        <v>127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72"/>
      <c r="AH47" s="72"/>
      <c r="AI47" s="72"/>
      <c r="AJ47" s="34"/>
      <c r="AK47" s="72"/>
      <c r="AL47" s="72"/>
      <c r="AM47" s="72"/>
      <c r="AN47" s="72"/>
      <c r="AO47" s="72"/>
      <c r="AP47" s="72"/>
      <c r="AQ47" s="72"/>
      <c r="AR47" s="72"/>
      <c r="AS47" s="72" t="s">
        <v>21</v>
      </c>
      <c r="AT47" s="72"/>
      <c r="AU47" s="72"/>
      <c r="AV47" s="72"/>
      <c r="AW47" s="72"/>
      <c r="AX47" s="34"/>
      <c r="AY47" s="37">
        <f>SUM(AY48:AY49)</f>
        <v>0</v>
      </c>
      <c r="AZ47" s="74">
        <f>SUM(AZ48:BF49)</f>
        <v>0</v>
      </c>
      <c r="BA47" s="74"/>
      <c r="BB47" s="74"/>
      <c r="BC47" s="74"/>
      <c r="BD47" s="74"/>
      <c r="BE47" s="74"/>
      <c r="BF47" s="74"/>
      <c r="BG47" s="74">
        <f>SUM(BG48:BM49)</f>
        <v>0</v>
      </c>
      <c r="BH47" s="74"/>
      <c r="BI47" s="74"/>
      <c r="BJ47" s="74"/>
      <c r="BK47" s="74"/>
      <c r="BL47" s="74"/>
      <c r="BM47" s="74"/>
      <c r="BN47" s="74">
        <f>SUM(BN48:BT49)</f>
        <v>0</v>
      </c>
      <c r="BO47" s="74"/>
      <c r="BP47" s="74"/>
      <c r="BQ47" s="74"/>
      <c r="BR47" s="74"/>
      <c r="BS47" s="74"/>
      <c r="BT47" s="74"/>
    </row>
    <row r="48" spans="1:72" s="10" customFormat="1" ht="12" customHeight="1">
      <c r="A48" s="66" t="s">
        <v>150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54" t="s">
        <v>175</v>
      </c>
      <c r="AG48" s="53"/>
      <c r="AH48" s="53"/>
      <c r="AI48" s="53"/>
      <c r="AJ48" s="20"/>
      <c r="AK48" s="54" t="s">
        <v>81</v>
      </c>
      <c r="AL48" s="53"/>
      <c r="AM48" s="53"/>
      <c r="AN48" s="53"/>
      <c r="AO48" s="53"/>
      <c r="AP48" s="53"/>
      <c r="AQ48" s="53"/>
      <c r="AR48" s="53"/>
      <c r="AS48" s="54" t="s">
        <v>151</v>
      </c>
      <c r="AT48" s="53"/>
      <c r="AU48" s="53"/>
      <c r="AV48" s="53"/>
      <c r="AW48" s="53"/>
      <c r="AX48" s="32"/>
      <c r="AY48" s="38">
        <v>20000</v>
      </c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</row>
    <row r="49" spans="1:72" s="10" customFormat="1" ht="12" customHeight="1">
      <c r="A49" s="66" t="s">
        <v>152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54" t="s">
        <v>180</v>
      </c>
      <c r="AG49" s="53"/>
      <c r="AH49" s="53"/>
      <c r="AI49" s="53"/>
      <c r="AJ49" s="20"/>
      <c r="AK49" s="54" t="s">
        <v>81</v>
      </c>
      <c r="AL49" s="53"/>
      <c r="AM49" s="53"/>
      <c r="AN49" s="53"/>
      <c r="AO49" s="53"/>
      <c r="AP49" s="53"/>
      <c r="AQ49" s="53"/>
      <c r="AR49" s="53"/>
      <c r="AS49" s="54" t="s">
        <v>153</v>
      </c>
      <c r="AT49" s="53"/>
      <c r="AU49" s="53"/>
      <c r="AV49" s="53"/>
      <c r="AW49" s="53"/>
      <c r="AX49" s="32"/>
      <c r="AY49" s="38">
        <v>-20000</v>
      </c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</row>
    <row r="50" ht="7.5" customHeight="1"/>
  </sheetData>
  <sheetProtection/>
  <mergeCells count="251">
    <mergeCell ref="BN41:BT41"/>
    <mergeCell ref="A42:AE42"/>
    <mergeCell ref="AF42:AI42"/>
    <mergeCell ref="AK42:AR42"/>
    <mergeCell ref="AS42:AW42"/>
    <mergeCell ref="AZ42:BF42"/>
    <mergeCell ref="BG42:BM42"/>
    <mergeCell ref="BN42:BT42"/>
    <mergeCell ref="A41:AE41"/>
    <mergeCell ref="AF41:AI41"/>
    <mergeCell ref="AK41:AR41"/>
    <mergeCell ref="AS41:AW41"/>
    <mergeCell ref="AZ41:BF41"/>
    <mergeCell ref="BG41:BM41"/>
    <mergeCell ref="BN43:BT43"/>
    <mergeCell ref="A44:AE44"/>
    <mergeCell ref="AF44:AI44"/>
    <mergeCell ref="AK44:AR44"/>
    <mergeCell ref="AS44:AW44"/>
    <mergeCell ref="AZ44:BF44"/>
    <mergeCell ref="BG44:BM44"/>
    <mergeCell ref="BN44:BT44"/>
    <mergeCell ref="A43:AE43"/>
    <mergeCell ref="AF43:AI43"/>
    <mergeCell ref="AK43:AR43"/>
    <mergeCell ref="AS43:AW43"/>
    <mergeCell ref="AZ43:BF43"/>
    <mergeCell ref="BG43:BM43"/>
    <mergeCell ref="BN39:BT39"/>
    <mergeCell ref="A40:AE40"/>
    <mergeCell ref="AF40:AI40"/>
    <mergeCell ref="AK40:AR40"/>
    <mergeCell ref="AS40:AW40"/>
    <mergeCell ref="AZ40:BF40"/>
    <mergeCell ref="BG40:BM40"/>
    <mergeCell ref="BN40:BT40"/>
    <mergeCell ref="A39:AE39"/>
    <mergeCell ref="AF39:AI39"/>
    <mergeCell ref="AK39:AR39"/>
    <mergeCell ref="AS39:AW39"/>
    <mergeCell ref="AZ39:BF39"/>
    <mergeCell ref="BG39:BM39"/>
    <mergeCell ref="AF37:AI37"/>
    <mergeCell ref="AK37:AR37"/>
    <mergeCell ref="AS37:AW37"/>
    <mergeCell ref="AZ37:BF37"/>
    <mergeCell ref="BG37:BM37"/>
    <mergeCell ref="BN37:BT37"/>
    <mergeCell ref="A37:AE37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A38:AE38"/>
    <mergeCell ref="AF38:AI38"/>
    <mergeCell ref="AK38:AR38"/>
    <mergeCell ref="AS38:AW38"/>
    <mergeCell ref="AZ38:BF38"/>
    <mergeCell ref="BG38:BM38"/>
    <mergeCell ref="AZ48:BF48"/>
    <mergeCell ref="BG48:BM48"/>
    <mergeCell ref="BG47:BM47"/>
    <mergeCell ref="BN47:BT47"/>
    <mergeCell ref="BN48:BT48"/>
    <mergeCell ref="A47:AE47"/>
    <mergeCell ref="AF47:AI47"/>
    <mergeCell ref="AK47:AR47"/>
    <mergeCell ref="AS47:AW47"/>
    <mergeCell ref="AZ47:BF47"/>
    <mergeCell ref="BN49:BT49"/>
    <mergeCell ref="A49:AE49"/>
    <mergeCell ref="AF49:AI49"/>
    <mergeCell ref="AK49:AR49"/>
    <mergeCell ref="AS49:AW49"/>
    <mergeCell ref="AZ49:BF49"/>
    <mergeCell ref="BG49:BM49"/>
    <mergeCell ref="A48:AE48"/>
    <mergeCell ref="AF48:AI48"/>
    <mergeCell ref="A31:AE31"/>
    <mergeCell ref="AF31:AI31"/>
    <mergeCell ref="AK31:AR31"/>
    <mergeCell ref="AS31:AW31"/>
    <mergeCell ref="AK48:AR48"/>
    <mergeCell ref="AS48:AW48"/>
    <mergeCell ref="A45:AE45"/>
    <mergeCell ref="AF45:AI45"/>
    <mergeCell ref="A46:AE46"/>
    <mergeCell ref="AF46:AI46"/>
    <mergeCell ref="AK46:AR46"/>
    <mergeCell ref="AS46:AW46"/>
    <mergeCell ref="AZ46:BF46"/>
    <mergeCell ref="BG46:BM46"/>
    <mergeCell ref="BG31:BM31"/>
    <mergeCell ref="BN46:BT46"/>
    <mergeCell ref="BN45:BT45"/>
    <mergeCell ref="AK45:AR45"/>
    <mergeCell ref="AS45:AW45"/>
    <mergeCell ref="AZ45:BF45"/>
    <mergeCell ref="BG45:BM45"/>
    <mergeCell ref="BN38:BT38"/>
    <mergeCell ref="BN36:BT36"/>
    <mergeCell ref="BN34:BT34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">
      <selection activeCell="E17" sqref="E17:AM1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67" t="s">
        <v>234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15.75" customHeight="1">
      <c r="A2" s="216" t="s">
        <v>196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</row>
    <row r="3" spans="1:58" ht="14.25" customHeight="1">
      <c r="A3" s="256" t="s">
        <v>268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</row>
    <row r="4" spans="1:58" ht="12.75">
      <c r="A4" s="81" t="s">
        <v>88</v>
      </c>
      <c r="B4" s="81"/>
      <c r="C4" s="81"/>
      <c r="D4" s="81"/>
      <c r="E4" s="257" t="s">
        <v>12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8"/>
      <c r="AN4" s="81" t="s">
        <v>90</v>
      </c>
      <c r="AO4" s="81"/>
      <c r="AP4" s="81"/>
      <c r="AQ4" s="81"/>
      <c r="AR4" s="81" t="s">
        <v>89</v>
      </c>
      <c r="AS4" s="81"/>
      <c r="AT4" s="81"/>
      <c r="AU4" s="81"/>
      <c r="AV4" s="81"/>
      <c r="AW4" s="239" t="s">
        <v>14</v>
      </c>
      <c r="AX4" s="239"/>
      <c r="AY4" s="239"/>
      <c r="AZ4" s="239"/>
      <c r="BA4" s="239"/>
      <c r="BB4" s="239"/>
      <c r="BC4" s="239"/>
      <c r="BD4" s="239"/>
      <c r="BE4" s="239"/>
      <c r="BF4" s="239"/>
    </row>
    <row r="5" spans="1:58" ht="42.75" customHeight="1">
      <c r="A5" s="81"/>
      <c r="B5" s="81"/>
      <c r="C5" s="81"/>
      <c r="D5" s="81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60"/>
      <c r="AN5" s="81"/>
      <c r="AO5" s="81"/>
      <c r="AP5" s="81"/>
      <c r="AQ5" s="81"/>
      <c r="AR5" s="81"/>
      <c r="AS5" s="81"/>
      <c r="AT5" s="81"/>
      <c r="AU5" s="81"/>
      <c r="AV5" s="81"/>
      <c r="AW5" s="50" t="s">
        <v>243</v>
      </c>
      <c r="AX5" s="50" t="s">
        <v>265</v>
      </c>
      <c r="AY5" s="50" t="s">
        <v>270</v>
      </c>
      <c r="AZ5" s="81" t="s">
        <v>16</v>
      </c>
      <c r="BA5" s="81"/>
      <c r="BB5" s="81"/>
      <c r="BC5" s="81"/>
      <c r="BD5" s="81"/>
      <c r="BE5" s="81"/>
      <c r="BF5" s="81"/>
    </row>
    <row r="6" spans="1:58" ht="12.75" customHeight="1" thickBot="1">
      <c r="A6" s="226">
        <v>1</v>
      </c>
      <c r="B6" s="226"/>
      <c r="C6" s="226"/>
      <c r="D6" s="226"/>
      <c r="E6" s="255">
        <v>2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26">
        <v>3</v>
      </c>
      <c r="AO6" s="226"/>
      <c r="AP6" s="226"/>
      <c r="AQ6" s="226"/>
      <c r="AR6" s="226">
        <v>4</v>
      </c>
      <c r="AS6" s="226"/>
      <c r="AT6" s="226"/>
      <c r="AU6" s="226"/>
      <c r="AV6" s="226"/>
      <c r="AW6" s="41">
        <v>5</v>
      </c>
      <c r="AX6" s="41">
        <v>6</v>
      </c>
      <c r="AY6" s="41">
        <v>7</v>
      </c>
      <c r="AZ6" s="230">
        <v>8</v>
      </c>
      <c r="BA6" s="230"/>
      <c r="BB6" s="230"/>
      <c r="BC6" s="230"/>
      <c r="BD6" s="230"/>
      <c r="BE6" s="230"/>
      <c r="BF6" s="230"/>
    </row>
    <row r="7" spans="1:58" s="23" customFormat="1" ht="12.75">
      <c r="A7" s="134">
        <v>1</v>
      </c>
      <c r="B7" s="134"/>
      <c r="C7" s="134"/>
      <c r="D7" s="134"/>
      <c r="E7" s="212" t="s">
        <v>197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4"/>
      <c r="AN7" s="215">
        <v>26000</v>
      </c>
      <c r="AO7" s="193"/>
      <c r="AP7" s="193"/>
      <c r="AQ7" s="193"/>
      <c r="AR7" s="193" t="s">
        <v>21</v>
      </c>
      <c r="AS7" s="193"/>
      <c r="AT7" s="193"/>
      <c r="AU7" s="193"/>
      <c r="AV7" s="193"/>
      <c r="AW7" s="39">
        <f>AW8+AW9+AW10+AW13</f>
        <v>452735.04</v>
      </c>
      <c r="AX7" s="39">
        <f>AX8+AX9+AX10+AX13</f>
        <v>297854.4</v>
      </c>
      <c r="AY7" s="39">
        <f>AY8+AY9+AY10+AY13</f>
        <v>298976.4</v>
      </c>
      <c r="AZ7" s="140">
        <f>AZ8+AZ9+AZ10+AZ13</f>
        <v>0</v>
      </c>
      <c r="BA7" s="140"/>
      <c r="BB7" s="140"/>
      <c r="BC7" s="140"/>
      <c r="BD7" s="140"/>
      <c r="BE7" s="140"/>
      <c r="BF7" s="140"/>
    </row>
    <row r="8" spans="1:58" ht="91.5" customHeight="1">
      <c r="A8" s="178" t="s">
        <v>91</v>
      </c>
      <c r="B8" s="178"/>
      <c r="C8" s="178"/>
      <c r="D8" s="178"/>
      <c r="E8" s="190" t="s">
        <v>198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2"/>
      <c r="AN8" s="174">
        <v>26100</v>
      </c>
      <c r="AO8" s="170"/>
      <c r="AP8" s="170"/>
      <c r="AQ8" s="170"/>
      <c r="AR8" s="170" t="s">
        <v>21</v>
      </c>
      <c r="AS8" s="170"/>
      <c r="AT8" s="170"/>
      <c r="AU8" s="170"/>
      <c r="AV8" s="170"/>
      <c r="AW8" s="40">
        <v>0</v>
      </c>
      <c r="AX8" s="40">
        <v>0</v>
      </c>
      <c r="AY8" s="40">
        <v>0</v>
      </c>
      <c r="AZ8" s="159">
        <v>0</v>
      </c>
      <c r="BA8" s="159"/>
      <c r="BB8" s="159"/>
      <c r="BC8" s="159"/>
      <c r="BD8" s="159"/>
      <c r="BE8" s="159"/>
      <c r="BF8" s="159"/>
    </row>
    <row r="9" spans="1:58" ht="38.25" customHeight="1">
      <c r="A9" s="178" t="s">
        <v>92</v>
      </c>
      <c r="B9" s="178"/>
      <c r="C9" s="178"/>
      <c r="D9" s="178"/>
      <c r="E9" s="187" t="s">
        <v>199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9"/>
      <c r="AN9" s="174">
        <v>26200</v>
      </c>
      <c r="AO9" s="170"/>
      <c r="AP9" s="170"/>
      <c r="AQ9" s="170"/>
      <c r="AR9" s="170" t="s">
        <v>21</v>
      </c>
      <c r="AS9" s="170"/>
      <c r="AT9" s="170"/>
      <c r="AU9" s="170"/>
      <c r="AV9" s="170"/>
      <c r="AW9" s="40"/>
      <c r="AX9" s="40"/>
      <c r="AY9" s="40"/>
      <c r="AZ9" s="159"/>
      <c r="BA9" s="159"/>
      <c r="BB9" s="159"/>
      <c r="BC9" s="159"/>
      <c r="BD9" s="159"/>
      <c r="BE9" s="159"/>
      <c r="BF9" s="159"/>
    </row>
    <row r="10" spans="1:58" ht="28.5" customHeight="1">
      <c r="A10" s="178" t="s">
        <v>93</v>
      </c>
      <c r="B10" s="178"/>
      <c r="C10" s="178"/>
      <c r="D10" s="178"/>
      <c r="E10" s="187" t="s">
        <v>200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9"/>
      <c r="AN10" s="174">
        <v>26300</v>
      </c>
      <c r="AO10" s="170"/>
      <c r="AP10" s="170"/>
      <c r="AQ10" s="170"/>
      <c r="AR10" s="170" t="s">
        <v>21</v>
      </c>
      <c r="AS10" s="170"/>
      <c r="AT10" s="170"/>
      <c r="AU10" s="170"/>
      <c r="AV10" s="170"/>
      <c r="AW10" s="40">
        <f>SUM(AW11:AW12)</f>
        <v>0</v>
      </c>
      <c r="AX10" s="40">
        <f>SUM(AX11:AX12)</f>
        <v>0</v>
      </c>
      <c r="AY10" s="40">
        <f>SUM(AY11:AY12)</f>
        <v>0</v>
      </c>
      <c r="AZ10" s="159">
        <f>SUM(AZ11:BF12)</f>
        <v>0</v>
      </c>
      <c r="BA10" s="159"/>
      <c r="BB10" s="159"/>
      <c r="BC10" s="159"/>
      <c r="BD10" s="159"/>
      <c r="BE10" s="159"/>
      <c r="BF10" s="159"/>
    </row>
    <row r="11" spans="1:58" ht="21.75" customHeight="1">
      <c r="A11" s="226" t="s">
        <v>228</v>
      </c>
      <c r="B11" s="226"/>
      <c r="C11" s="226"/>
      <c r="D11" s="226"/>
      <c r="E11" s="235" t="s">
        <v>229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8"/>
      <c r="AN11" s="229">
        <v>26310</v>
      </c>
      <c r="AO11" s="230"/>
      <c r="AP11" s="230"/>
      <c r="AQ11" s="230"/>
      <c r="AR11" s="230" t="s">
        <v>21</v>
      </c>
      <c r="AS11" s="230"/>
      <c r="AT11" s="230"/>
      <c r="AU11" s="230"/>
      <c r="AV11" s="230"/>
      <c r="AW11" s="42"/>
      <c r="AX11" s="42"/>
      <c r="AY11" s="42"/>
      <c r="AZ11" s="231"/>
      <c r="BA11" s="231"/>
      <c r="BB11" s="231"/>
      <c r="BC11" s="231"/>
      <c r="BD11" s="231"/>
      <c r="BE11" s="231"/>
      <c r="BF11" s="231"/>
    </row>
    <row r="12" spans="1:58" ht="15.75" customHeight="1">
      <c r="A12" s="226" t="s">
        <v>230</v>
      </c>
      <c r="B12" s="226"/>
      <c r="C12" s="226"/>
      <c r="D12" s="226"/>
      <c r="E12" s="234" t="s">
        <v>231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8"/>
      <c r="AN12" s="229">
        <v>26311</v>
      </c>
      <c r="AO12" s="230"/>
      <c r="AP12" s="230"/>
      <c r="AQ12" s="230"/>
      <c r="AR12" s="230" t="s">
        <v>21</v>
      </c>
      <c r="AS12" s="230"/>
      <c r="AT12" s="230"/>
      <c r="AU12" s="230"/>
      <c r="AV12" s="230"/>
      <c r="AW12" s="42"/>
      <c r="AX12" s="42"/>
      <c r="AY12" s="42"/>
      <c r="AZ12" s="231">
        <f>'[1]Раздел1'!BT69</f>
        <v>0</v>
      </c>
      <c r="BA12" s="231"/>
      <c r="BB12" s="231"/>
      <c r="BC12" s="231"/>
      <c r="BD12" s="231"/>
      <c r="BE12" s="231"/>
      <c r="BF12" s="231"/>
    </row>
    <row r="13" spans="1:58" ht="28.5" customHeight="1">
      <c r="A13" s="178" t="s">
        <v>94</v>
      </c>
      <c r="B13" s="178"/>
      <c r="C13" s="178"/>
      <c r="D13" s="178"/>
      <c r="E13" s="184" t="s">
        <v>201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74">
        <v>26400</v>
      </c>
      <c r="AO13" s="170"/>
      <c r="AP13" s="170"/>
      <c r="AQ13" s="170"/>
      <c r="AR13" s="170" t="s">
        <v>21</v>
      </c>
      <c r="AS13" s="170"/>
      <c r="AT13" s="170"/>
      <c r="AU13" s="170"/>
      <c r="AV13" s="170"/>
      <c r="AW13" s="40">
        <f>AW14+AW17+AW20+AW21+AW24</f>
        <v>452735.04</v>
      </c>
      <c r="AX13" s="40">
        <f>AX14+AX17+AX20+AX21+AX24</f>
        <v>297854.4</v>
      </c>
      <c r="AY13" s="40">
        <f>AY14+AY17+AY20+AY21+AY24</f>
        <v>298976.4</v>
      </c>
      <c r="AZ13" s="159">
        <f>AZ14+AZ17+AZ20+AZ21+AZ24</f>
        <v>0</v>
      </c>
      <c r="BA13" s="159"/>
      <c r="BB13" s="159"/>
      <c r="BC13" s="159"/>
      <c r="BD13" s="159"/>
      <c r="BE13" s="159"/>
      <c r="BF13" s="159"/>
    </row>
    <row r="14" spans="1:58" s="23" customFormat="1" ht="23.25" customHeight="1">
      <c r="A14" s="178" t="s">
        <v>95</v>
      </c>
      <c r="B14" s="178"/>
      <c r="C14" s="178"/>
      <c r="D14" s="178"/>
      <c r="E14" s="171" t="s">
        <v>193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3"/>
      <c r="AN14" s="174">
        <v>26410</v>
      </c>
      <c r="AO14" s="170"/>
      <c r="AP14" s="170"/>
      <c r="AQ14" s="170"/>
      <c r="AR14" s="170" t="s">
        <v>21</v>
      </c>
      <c r="AS14" s="170"/>
      <c r="AT14" s="170"/>
      <c r="AU14" s="170"/>
      <c r="AV14" s="170"/>
      <c r="AW14" s="40">
        <f>AW15+AW16</f>
        <v>0</v>
      </c>
      <c r="AX14" s="40">
        <f>AX15+AX16</f>
        <v>0</v>
      </c>
      <c r="AY14" s="40">
        <f>AY15+AY16</f>
        <v>0</v>
      </c>
      <c r="AZ14" s="159">
        <f>AZ15+AZ16</f>
        <v>0</v>
      </c>
      <c r="BA14" s="159"/>
      <c r="BB14" s="159"/>
      <c r="BC14" s="159"/>
      <c r="BD14" s="159"/>
      <c r="BE14" s="159"/>
      <c r="BF14" s="159"/>
    </row>
    <row r="15" spans="1:58" ht="24.75" customHeight="1">
      <c r="A15" s="226" t="s">
        <v>96</v>
      </c>
      <c r="B15" s="226"/>
      <c r="C15" s="226"/>
      <c r="D15" s="226"/>
      <c r="E15" s="235" t="s">
        <v>110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8"/>
      <c r="AN15" s="229">
        <v>26411</v>
      </c>
      <c r="AO15" s="230"/>
      <c r="AP15" s="230"/>
      <c r="AQ15" s="230"/>
      <c r="AR15" s="230" t="s">
        <v>21</v>
      </c>
      <c r="AS15" s="230"/>
      <c r="AT15" s="230"/>
      <c r="AU15" s="230"/>
      <c r="AV15" s="230"/>
      <c r="AW15" s="42"/>
      <c r="AX15" s="42"/>
      <c r="AY15" s="42"/>
      <c r="AZ15" s="231"/>
      <c r="BA15" s="231"/>
      <c r="BB15" s="231"/>
      <c r="BC15" s="231"/>
      <c r="BD15" s="231"/>
      <c r="BE15" s="231"/>
      <c r="BF15" s="231"/>
    </row>
    <row r="16" spans="1:58" ht="12.75">
      <c r="A16" s="226" t="s">
        <v>97</v>
      </c>
      <c r="B16" s="226"/>
      <c r="C16" s="226"/>
      <c r="D16" s="226"/>
      <c r="E16" s="234" t="s">
        <v>111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8"/>
      <c r="AN16" s="229">
        <v>26412</v>
      </c>
      <c r="AO16" s="230"/>
      <c r="AP16" s="230"/>
      <c r="AQ16" s="230"/>
      <c r="AR16" s="230" t="s">
        <v>21</v>
      </c>
      <c r="AS16" s="230"/>
      <c r="AT16" s="230"/>
      <c r="AU16" s="230"/>
      <c r="AV16" s="230"/>
      <c r="AW16" s="42">
        <v>0</v>
      </c>
      <c r="AX16" s="42">
        <v>0</v>
      </c>
      <c r="AY16" s="42">
        <v>0</v>
      </c>
      <c r="AZ16" s="231">
        <f>'[2]Раздел1'!BT73</f>
        <v>0</v>
      </c>
      <c r="BA16" s="231"/>
      <c r="BB16" s="231"/>
      <c r="BC16" s="231"/>
      <c r="BD16" s="231"/>
      <c r="BE16" s="231"/>
      <c r="BF16" s="231"/>
    </row>
    <row r="17" spans="1:58" s="23" customFormat="1" ht="22.5" customHeight="1">
      <c r="A17" s="178" t="s">
        <v>98</v>
      </c>
      <c r="B17" s="178"/>
      <c r="C17" s="178"/>
      <c r="D17" s="178"/>
      <c r="E17" s="171" t="s">
        <v>112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4">
        <v>26420</v>
      </c>
      <c r="AO17" s="170"/>
      <c r="AP17" s="170"/>
      <c r="AQ17" s="170"/>
      <c r="AR17" s="170" t="s">
        <v>21</v>
      </c>
      <c r="AS17" s="170"/>
      <c r="AT17" s="170"/>
      <c r="AU17" s="170"/>
      <c r="AV17" s="170"/>
      <c r="AW17" s="40">
        <f>AW18+AW19</f>
        <v>452735.04</v>
      </c>
      <c r="AX17" s="40">
        <f>AX18+AX19</f>
        <v>297854.4</v>
      </c>
      <c r="AY17" s="40">
        <f>AY18+AY19</f>
        <v>298976.4</v>
      </c>
      <c r="AZ17" s="159">
        <f>AZ18+AZ19</f>
        <v>0</v>
      </c>
      <c r="BA17" s="159"/>
      <c r="BB17" s="159"/>
      <c r="BC17" s="159"/>
      <c r="BD17" s="159"/>
      <c r="BE17" s="159"/>
      <c r="BF17" s="159"/>
    </row>
    <row r="18" spans="1:58" ht="23.25" customHeight="1">
      <c r="A18" s="226" t="s">
        <v>99</v>
      </c>
      <c r="B18" s="226"/>
      <c r="C18" s="226"/>
      <c r="D18" s="226"/>
      <c r="E18" s="235" t="s">
        <v>110</v>
      </c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8"/>
      <c r="AN18" s="229">
        <v>26421</v>
      </c>
      <c r="AO18" s="230"/>
      <c r="AP18" s="230"/>
      <c r="AQ18" s="230"/>
      <c r="AR18" s="230" t="s">
        <v>21</v>
      </c>
      <c r="AS18" s="230"/>
      <c r="AT18" s="230"/>
      <c r="AU18" s="230"/>
      <c r="AV18" s="230"/>
      <c r="AW18" s="42"/>
      <c r="AX18" s="42"/>
      <c r="AY18" s="42"/>
      <c r="AZ18" s="231"/>
      <c r="BA18" s="231"/>
      <c r="BB18" s="231"/>
      <c r="BC18" s="231"/>
      <c r="BD18" s="231"/>
      <c r="BE18" s="231"/>
      <c r="BF18" s="231"/>
    </row>
    <row r="19" spans="1:58" ht="12.75">
      <c r="A19" s="226" t="s">
        <v>100</v>
      </c>
      <c r="B19" s="226"/>
      <c r="C19" s="226"/>
      <c r="D19" s="226"/>
      <c r="E19" s="234" t="s">
        <v>111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8"/>
      <c r="AN19" s="229">
        <v>26422</v>
      </c>
      <c r="AO19" s="230"/>
      <c r="AP19" s="230"/>
      <c r="AQ19" s="230"/>
      <c r="AR19" s="230" t="s">
        <v>21</v>
      </c>
      <c r="AS19" s="230"/>
      <c r="AT19" s="230"/>
      <c r="AU19" s="230"/>
      <c r="AV19" s="230"/>
      <c r="AW19" s="48">
        <v>452735.04</v>
      </c>
      <c r="AX19" s="42">
        <v>297854.4</v>
      </c>
      <c r="AY19" s="42">
        <v>298976.4</v>
      </c>
      <c r="AZ19" s="231">
        <f>'[2]Раздел1'!BT86</f>
        <v>0</v>
      </c>
      <c r="BA19" s="231"/>
      <c r="BB19" s="231"/>
      <c r="BC19" s="231"/>
      <c r="BD19" s="231"/>
      <c r="BE19" s="231"/>
      <c r="BF19" s="231"/>
    </row>
    <row r="20" spans="1:58" s="23" customFormat="1" ht="26.25" customHeight="1">
      <c r="A20" s="178" t="s">
        <v>101</v>
      </c>
      <c r="B20" s="178"/>
      <c r="C20" s="178"/>
      <c r="D20" s="178"/>
      <c r="E20" s="179" t="s">
        <v>202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1"/>
      <c r="AN20" s="174">
        <v>26430</v>
      </c>
      <c r="AO20" s="170"/>
      <c r="AP20" s="170"/>
      <c r="AQ20" s="170"/>
      <c r="AR20" s="170" t="s">
        <v>21</v>
      </c>
      <c r="AS20" s="170"/>
      <c r="AT20" s="170"/>
      <c r="AU20" s="170"/>
      <c r="AV20" s="170"/>
      <c r="AW20" s="40"/>
      <c r="AX20" s="40"/>
      <c r="AY20" s="40"/>
      <c r="AZ20" s="159"/>
      <c r="BA20" s="159"/>
      <c r="BB20" s="159"/>
      <c r="BC20" s="159"/>
      <c r="BD20" s="159"/>
      <c r="BE20" s="159"/>
      <c r="BF20" s="159"/>
    </row>
    <row r="21" spans="1:58" s="23" customFormat="1" ht="12.75">
      <c r="A21" s="178" t="s">
        <v>102</v>
      </c>
      <c r="B21" s="178"/>
      <c r="C21" s="178"/>
      <c r="D21" s="178"/>
      <c r="E21" s="171" t="s">
        <v>113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N21" s="174">
        <v>26440</v>
      </c>
      <c r="AO21" s="170"/>
      <c r="AP21" s="170"/>
      <c r="AQ21" s="170"/>
      <c r="AR21" s="170" t="s">
        <v>21</v>
      </c>
      <c r="AS21" s="170"/>
      <c r="AT21" s="170"/>
      <c r="AU21" s="170"/>
      <c r="AV21" s="170"/>
      <c r="AW21" s="40">
        <f>AW22+AW23</f>
        <v>0</v>
      </c>
      <c r="AX21" s="40">
        <f>AX22+AX23</f>
        <v>0</v>
      </c>
      <c r="AY21" s="40">
        <f>AY22+AY23</f>
        <v>0</v>
      </c>
      <c r="AZ21" s="159">
        <f>AZ22+AZ23</f>
        <v>0</v>
      </c>
      <c r="BA21" s="159"/>
      <c r="BB21" s="159"/>
      <c r="BC21" s="159"/>
      <c r="BD21" s="159"/>
      <c r="BE21" s="159"/>
      <c r="BF21" s="159"/>
    </row>
    <row r="22" spans="1:58" ht="24.75" customHeight="1">
      <c r="A22" s="226" t="s">
        <v>103</v>
      </c>
      <c r="B22" s="226"/>
      <c r="C22" s="226"/>
      <c r="D22" s="226"/>
      <c r="E22" s="235" t="s">
        <v>110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8"/>
      <c r="AN22" s="229">
        <v>26441</v>
      </c>
      <c r="AO22" s="230"/>
      <c r="AP22" s="230"/>
      <c r="AQ22" s="230"/>
      <c r="AR22" s="230" t="s">
        <v>21</v>
      </c>
      <c r="AS22" s="230"/>
      <c r="AT22" s="230"/>
      <c r="AU22" s="230"/>
      <c r="AV22" s="230"/>
      <c r="AW22" s="42"/>
      <c r="AX22" s="42"/>
      <c r="AY22" s="42"/>
      <c r="AZ22" s="231"/>
      <c r="BA22" s="231"/>
      <c r="BB22" s="231"/>
      <c r="BC22" s="231"/>
      <c r="BD22" s="231"/>
      <c r="BE22" s="231"/>
      <c r="BF22" s="231"/>
    </row>
    <row r="23" spans="1:58" ht="12.75">
      <c r="A23" s="226" t="s">
        <v>104</v>
      </c>
      <c r="B23" s="226"/>
      <c r="C23" s="226"/>
      <c r="D23" s="226"/>
      <c r="E23" s="234" t="s">
        <v>111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8"/>
      <c r="AN23" s="229">
        <v>26442</v>
      </c>
      <c r="AO23" s="230"/>
      <c r="AP23" s="230"/>
      <c r="AQ23" s="230"/>
      <c r="AR23" s="230" t="s">
        <v>21</v>
      </c>
      <c r="AS23" s="230"/>
      <c r="AT23" s="230"/>
      <c r="AU23" s="230"/>
      <c r="AV23" s="230"/>
      <c r="AW23" s="42"/>
      <c r="AX23" s="42"/>
      <c r="AY23" s="42"/>
      <c r="AZ23" s="231"/>
      <c r="BA23" s="231"/>
      <c r="BB23" s="231"/>
      <c r="BC23" s="231"/>
      <c r="BD23" s="231"/>
      <c r="BE23" s="231"/>
      <c r="BF23" s="231"/>
    </row>
    <row r="24" spans="1:58" s="23" customFormat="1" ht="24" customHeight="1">
      <c r="A24" s="170" t="s">
        <v>105</v>
      </c>
      <c r="B24" s="170"/>
      <c r="C24" s="170"/>
      <c r="D24" s="170"/>
      <c r="E24" s="171" t="s">
        <v>195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3"/>
      <c r="AN24" s="174">
        <v>26450</v>
      </c>
      <c r="AO24" s="170"/>
      <c r="AP24" s="170"/>
      <c r="AQ24" s="170"/>
      <c r="AR24" s="170" t="s">
        <v>21</v>
      </c>
      <c r="AS24" s="170"/>
      <c r="AT24" s="170"/>
      <c r="AU24" s="170"/>
      <c r="AV24" s="170"/>
      <c r="AW24" s="40">
        <f>AW25+AW26</f>
        <v>0</v>
      </c>
      <c r="AX24" s="40">
        <f>AX25+AX26</f>
        <v>0</v>
      </c>
      <c r="AY24" s="40">
        <f>AY25+AY26</f>
        <v>0</v>
      </c>
      <c r="AZ24" s="159">
        <f>AZ25+AZ26</f>
        <v>0</v>
      </c>
      <c r="BA24" s="159"/>
      <c r="BB24" s="159"/>
      <c r="BC24" s="159"/>
      <c r="BD24" s="159"/>
      <c r="BE24" s="159"/>
      <c r="BF24" s="159"/>
    </row>
    <row r="25" spans="1:58" ht="24" customHeight="1">
      <c r="A25" s="249" t="s">
        <v>106</v>
      </c>
      <c r="B25" s="249"/>
      <c r="C25" s="249"/>
      <c r="D25" s="249"/>
      <c r="E25" s="250" t="s">
        <v>110</v>
      </c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2"/>
      <c r="AN25" s="253">
        <v>26451</v>
      </c>
      <c r="AO25" s="254"/>
      <c r="AP25" s="254"/>
      <c r="AQ25" s="254"/>
      <c r="AR25" s="254" t="s">
        <v>21</v>
      </c>
      <c r="AS25" s="254"/>
      <c r="AT25" s="254"/>
      <c r="AU25" s="254"/>
      <c r="AV25" s="254"/>
      <c r="AW25" s="42"/>
      <c r="AX25" s="42"/>
      <c r="AY25" s="42"/>
      <c r="AZ25" s="231"/>
      <c r="BA25" s="231"/>
      <c r="BB25" s="231"/>
      <c r="BC25" s="231"/>
      <c r="BD25" s="231"/>
      <c r="BE25" s="231"/>
      <c r="BF25" s="231"/>
    </row>
    <row r="26" spans="1:58" ht="12.75">
      <c r="A26" s="230" t="s">
        <v>107</v>
      </c>
      <c r="B26" s="230"/>
      <c r="C26" s="230"/>
      <c r="D26" s="230"/>
      <c r="E26" s="234" t="s">
        <v>111</v>
      </c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8"/>
      <c r="AN26" s="229">
        <v>26452</v>
      </c>
      <c r="AO26" s="230"/>
      <c r="AP26" s="230"/>
      <c r="AQ26" s="230"/>
      <c r="AR26" s="230" t="s">
        <v>21</v>
      </c>
      <c r="AS26" s="230"/>
      <c r="AT26" s="230"/>
      <c r="AU26" s="230"/>
      <c r="AV26" s="230"/>
      <c r="AW26" s="42">
        <f>'Раздел 1 (изменения)'!AY47</f>
        <v>0</v>
      </c>
      <c r="AX26" s="42">
        <v>0</v>
      </c>
      <c r="AY26" s="42">
        <v>0</v>
      </c>
      <c r="AZ26" s="231">
        <f>'[2]Раздел1'!BT106</f>
        <v>0</v>
      </c>
      <c r="BA26" s="231"/>
      <c r="BB26" s="231"/>
      <c r="BC26" s="231"/>
      <c r="BD26" s="231"/>
      <c r="BE26" s="231"/>
      <c r="BF26" s="231"/>
    </row>
    <row r="27" spans="1:58" s="23" customFormat="1" ht="23.25" customHeight="1">
      <c r="A27" s="148" t="s">
        <v>108</v>
      </c>
      <c r="B27" s="148"/>
      <c r="C27" s="148"/>
      <c r="D27" s="148"/>
      <c r="E27" s="149" t="s">
        <v>203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1"/>
      <c r="AN27" s="152">
        <v>26500</v>
      </c>
      <c r="AO27" s="153"/>
      <c r="AP27" s="153"/>
      <c r="AQ27" s="153"/>
      <c r="AR27" s="153" t="s">
        <v>21</v>
      </c>
      <c r="AS27" s="153"/>
      <c r="AT27" s="153"/>
      <c r="AU27" s="153"/>
      <c r="AV27" s="153"/>
      <c r="AW27" s="39">
        <f>AW28</f>
        <v>0</v>
      </c>
      <c r="AX27" s="39">
        <f>AX28</f>
        <v>0</v>
      </c>
      <c r="AY27" s="39">
        <f>AY28</f>
        <v>0</v>
      </c>
      <c r="AZ27" s="140">
        <f>AZ28</f>
        <v>0</v>
      </c>
      <c r="BA27" s="140"/>
      <c r="BB27" s="140"/>
      <c r="BC27" s="140"/>
      <c r="BD27" s="140"/>
      <c r="BE27" s="140"/>
      <c r="BF27" s="140"/>
    </row>
    <row r="28" spans="1:58" ht="12.75">
      <c r="A28" s="226"/>
      <c r="B28" s="226"/>
      <c r="C28" s="226"/>
      <c r="D28" s="226"/>
      <c r="E28" s="246" t="s">
        <v>114</v>
      </c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8"/>
      <c r="AN28" s="229">
        <v>26510</v>
      </c>
      <c r="AO28" s="230"/>
      <c r="AP28" s="230"/>
      <c r="AQ28" s="230"/>
      <c r="AR28" s="230"/>
      <c r="AS28" s="230"/>
      <c r="AT28" s="230"/>
      <c r="AU28" s="230"/>
      <c r="AV28" s="230"/>
      <c r="AW28" s="42"/>
      <c r="AX28" s="42"/>
      <c r="AY28" s="42"/>
      <c r="AZ28" s="231"/>
      <c r="BA28" s="231"/>
      <c r="BB28" s="231"/>
      <c r="BC28" s="231"/>
      <c r="BD28" s="231"/>
      <c r="BE28" s="231"/>
      <c r="BF28" s="231"/>
    </row>
    <row r="29" spans="1:58" ht="23.25" customHeight="1">
      <c r="A29" s="134" t="s">
        <v>109</v>
      </c>
      <c r="B29" s="134"/>
      <c r="C29" s="134"/>
      <c r="D29" s="134"/>
      <c r="E29" s="135" t="s">
        <v>115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  <c r="AN29" s="138">
        <v>26600</v>
      </c>
      <c r="AO29" s="139"/>
      <c r="AP29" s="139"/>
      <c r="AQ29" s="139"/>
      <c r="AR29" s="139" t="s">
        <v>21</v>
      </c>
      <c r="AS29" s="139"/>
      <c r="AT29" s="139"/>
      <c r="AU29" s="139"/>
      <c r="AV29" s="139"/>
      <c r="AW29" s="39">
        <f>AW30</f>
        <v>452735.04</v>
      </c>
      <c r="AX29" s="39">
        <f>AX30</f>
        <v>297854.4</v>
      </c>
      <c r="AY29" s="39">
        <f>AY30</f>
        <v>298976.4</v>
      </c>
      <c r="AZ29" s="140">
        <f>AZ30</f>
        <v>0</v>
      </c>
      <c r="BA29" s="140"/>
      <c r="BB29" s="140"/>
      <c r="BC29" s="140"/>
      <c r="BD29" s="140"/>
      <c r="BE29" s="140"/>
      <c r="BF29" s="140"/>
    </row>
    <row r="30" spans="1:58" ht="13.5" thickBot="1">
      <c r="A30" s="230"/>
      <c r="B30" s="230"/>
      <c r="C30" s="230"/>
      <c r="D30" s="230"/>
      <c r="E30" s="241" t="s">
        <v>114</v>
      </c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3"/>
      <c r="AN30" s="244">
        <v>26610</v>
      </c>
      <c r="AO30" s="245"/>
      <c r="AP30" s="245"/>
      <c r="AQ30" s="245"/>
      <c r="AR30" s="245"/>
      <c r="AS30" s="245"/>
      <c r="AT30" s="245"/>
      <c r="AU30" s="245"/>
      <c r="AV30" s="245"/>
      <c r="AW30" s="42">
        <f>AW13</f>
        <v>452735.04</v>
      </c>
      <c r="AX30" s="42">
        <f>AX13</f>
        <v>297854.4</v>
      </c>
      <c r="AY30" s="42">
        <f>AY13</f>
        <v>298976.4</v>
      </c>
      <c r="AZ30" s="231">
        <f>AZ13</f>
        <v>0</v>
      </c>
      <c r="BA30" s="231"/>
      <c r="BB30" s="231"/>
      <c r="BC30" s="231"/>
      <c r="BD30" s="231"/>
      <c r="BE30" s="231"/>
      <c r="BF30" s="231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2023-03-01T11:09:41Z</cp:lastPrinted>
  <dcterms:created xsi:type="dcterms:W3CDTF">2018-10-25T15:48:16Z</dcterms:created>
  <dcterms:modified xsi:type="dcterms:W3CDTF">2023-03-01T11:12:15Z</dcterms:modified>
  <cp:category/>
  <cp:version/>
  <cp:contentType/>
  <cp:contentStatus/>
</cp:coreProperties>
</file>